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<sst xmlns="http://schemas.openxmlformats.org/spreadsheetml/2006/main" count="917" uniqueCount="430">
  <si>
    <t>SPRÁVA</t>
  </si>
  <si>
    <t>funkč.</t>
  </si>
  <si>
    <t>ekon.</t>
  </si>
  <si>
    <t>program</t>
  </si>
  <si>
    <t>Druh výdavku</t>
  </si>
  <si>
    <t>Skutočn.</t>
  </si>
  <si>
    <t>Rozpočet</t>
  </si>
  <si>
    <t>Návrh MÚ</t>
  </si>
  <si>
    <t>klasif.</t>
  </si>
  <si>
    <t>podpr.</t>
  </si>
  <si>
    <t>2010</t>
  </si>
  <si>
    <t>2011</t>
  </si>
  <si>
    <t>1. - 9. 11</t>
  </si>
  <si>
    <t>01116</t>
  </si>
  <si>
    <t>610</t>
  </si>
  <si>
    <t>Mzdy</t>
  </si>
  <si>
    <t>5.1.</t>
  </si>
  <si>
    <t>Mzdy správa</t>
  </si>
  <si>
    <t>620</t>
  </si>
  <si>
    <t>630</t>
  </si>
  <si>
    <t>Tovary a služby</t>
  </si>
  <si>
    <t xml:space="preserve">Cestovné    </t>
  </si>
  <si>
    <t xml:space="preserve">Energie, voda, komunikácie     </t>
  </si>
  <si>
    <t xml:space="preserve"> - elektrina</t>
  </si>
  <si>
    <t xml:space="preserve"> - plyn </t>
  </si>
  <si>
    <t xml:space="preserve"> - teplo </t>
  </si>
  <si>
    <t xml:space="preserve"> - vodné,stočné </t>
  </si>
  <si>
    <t xml:space="preserve"> - telefóny</t>
  </si>
  <si>
    <t xml:space="preserve"> - rozhlas, TV, poštovné, internet</t>
  </si>
  <si>
    <t xml:space="preserve">Materiál </t>
  </si>
  <si>
    <t xml:space="preserve"> - interiérové vybavenie, nábytok</t>
  </si>
  <si>
    <t xml:space="preserve"> - výpočtová technika do 1700 eur</t>
  </si>
  <si>
    <t xml:space="preserve"> - všeob.materiál,čistiace potr.,tlačivá,ocenenia-diplomy,plakety,</t>
  </si>
  <si>
    <t xml:space="preserve"> - knihy, časopisy, noviny, odborné publikácie</t>
  </si>
  <si>
    <t xml:space="preserve"> - pracovné odevy, obuv</t>
  </si>
  <si>
    <t xml:space="preserve"> - softvér, licencie  (do 2400 Eur)</t>
  </si>
  <si>
    <t>1.1.</t>
  </si>
  <si>
    <t xml:space="preserve"> - reprezentačné: starosta</t>
  </si>
  <si>
    <t xml:space="preserve">                          zástupca starostu</t>
  </si>
  <si>
    <t>1.2.</t>
  </si>
  <si>
    <t xml:space="preserve">                          prednosta</t>
  </si>
  <si>
    <t>2.1.</t>
  </si>
  <si>
    <t xml:space="preserve">                          MR, MZ</t>
  </si>
  <si>
    <t xml:space="preserve">                          ostatné, dary</t>
  </si>
  <si>
    <t>Rutinná a štandardná údržba :</t>
  </si>
  <si>
    <t xml:space="preserve"> - výpočtovej techniky, update, upgrade         </t>
  </si>
  <si>
    <t xml:space="preserve"> - opravy strojov a prístrojov</t>
  </si>
  <si>
    <t xml:space="preserve"> - opravy elektroinštal.,sign-bezpečn.,spojov.a požiar.techniky</t>
  </si>
  <si>
    <t xml:space="preserve"> - opravy a údržba budov</t>
  </si>
  <si>
    <t xml:space="preserve">Služby                               </t>
  </si>
  <si>
    <t xml:space="preserve"> - školenie, kurzy, semináre, inzercia, verejná súťaž</t>
  </si>
  <si>
    <t xml:space="preserve"> - vecné dary, odmeny, ceny, Dúbravské hody </t>
  </si>
  <si>
    <t xml:space="preserve"> - reklama, propagácia, Vianoce</t>
  </si>
  <si>
    <t xml:space="preserve"> - odvoz odpadu</t>
  </si>
  <si>
    <t xml:space="preserve"> - revízie elektro a plyn.zariad, hydrantov a has.prístr</t>
  </si>
  <si>
    <t xml:space="preserve"> - remeselníc.služby,upratov,rozmnož.práce,sťahov.</t>
  </si>
  <si>
    <t xml:space="preserve"> - stenografické práce</t>
  </si>
  <si>
    <t xml:space="preserve"> - monitoring budov</t>
  </si>
  <si>
    <t xml:space="preserve"> - úhrady za IS,elektroniz.služieb hl.mesta SR BA </t>
  </si>
  <si>
    <t xml:space="preserve"> - zdravotná starostlivosť o zam.(ProCare a.s.)</t>
  </si>
  <si>
    <t xml:space="preserve"> - geodetické práce</t>
  </si>
  <si>
    <t xml:space="preserve"> - advokátske, právne, exekučné a komerčné služby</t>
  </si>
  <si>
    <t>1.7.</t>
  </si>
  <si>
    <t xml:space="preserve"> - audítorské služby</t>
  </si>
  <si>
    <t xml:space="preserve"> - náhrada mzdy</t>
  </si>
  <si>
    <t>1.4.</t>
  </si>
  <si>
    <t xml:space="preserve"> - štúdie, expertízy,znal.posud.,cen.ponuky, odbor.porad.</t>
  </si>
  <si>
    <t xml:space="preserve"> - poplatky banke, VAKUP</t>
  </si>
  <si>
    <t xml:space="preserve"> - poplatky súdne,správne,notárske,miestne,kolky</t>
  </si>
  <si>
    <t xml:space="preserve"> - poplatok za splaškovú vody </t>
  </si>
  <si>
    <t xml:space="preserve"> - stravovanie zamestnancov</t>
  </si>
  <si>
    <t xml:space="preserve"> - poistenie majetku</t>
  </si>
  <si>
    <t xml:space="preserve"> - tvorba sociálneho fondu - 1,1 % zo miezd</t>
  </si>
  <si>
    <t xml:space="preserve"> - vrátené príjmy z minulých rokov</t>
  </si>
  <si>
    <t xml:space="preserve"> - odmeny zamestnan.mimoprac.činn.(OON)+odmeny taj.komisií</t>
  </si>
  <si>
    <t xml:space="preserve"> - odmeny poslancom trvale uvol.(starosta+zástup.star.)</t>
  </si>
  <si>
    <t xml:space="preserve"> - omeny poslancom neuvolneným + komisie</t>
  </si>
  <si>
    <t xml:space="preserve"> - manká a škody</t>
  </si>
  <si>
    <t>Bežné transfery</t>
  </si>
  <si>
    <t>1.3.</t>
  </si>
  <si>
    <t xml:space="preserve"> - členské príspevky združeniam</t>
  </si>
  <si>
    <t xml:space="preserve"> - odchodné, odstupné</t>
  </si>
  <si>
    <t xml:space="preserve"> - DNP </t>
  </si>
  <si>
    <t xml:space="preserve">Bežné výdavky </t>
  </si>
  <si>
    <t>01.6.0.</t>
  </si>
  <si>
    <t>2.2.</t>
  </si>
  <si>
    <t>Voľby</t>
  </si>
  <si>
    <t>01.3.2.</t>
  </si>
  <si>
    <t>Sčítanie obyvateľstva</t>
  </si>
  <si>
    <t xml:space="preserve">POŽIARNA OCHRANA </t>
  </si>
  <si>
    <t>03.2.0.</t>
  </si>
  <si>
    <t>4.4.</t>
  </si>
  <si>
    <t>Bežné výdavky</t>
  </si>
  <si>
    <r>
      <t>Energie</t>
    </r>
    <r>
      <rPr>
        <sz val="9"/>
        <rFont val="Arial CE"/>
        <family val="0"/>
      </rPr>
      <t xml:space="preserve"> - telefón</t>
    </r>
  </si>
  <si>
    <r>
      <t>Materiál</t>
    </r>
    <r>
      <rPr>
        <sz val="8"/>
        <rFont val="Arial CE"/>
        <family val="0"/>
      </rPr>
      <t>,stroje,prístroje,zariad,náhradné diely,prac.odevy</t>
    </r>
  </si>
  <si>
    <r>
      <t>Doprava</t>
    </r>
    <r>
      <rPr>
        <b/>
        <sz val="8"/>
        <rFont val="Arial CE"/>
        <family val="0"/>
      </rPr>
      <t xml:space="preserve">, </t>
    </r>
    <r>
      <rPr>
        <sz val="8"/>
        <rFont val="Arial CE"/>
        <family val="0"/>
      </rPr>
      <t>pohonné hmoty,opravy a údržba, techn.kontr.</t>
    </r>
  </si>
  <si>
    <r>
      <t xml:space="preserve">Rutinná a štandardná údržba </t>
    </r>
    <r>
      <rPr>
        <sz val="10"/>
        <rFont val="Arial CE"/>
        <family val="0"/>
      </rPr>
      <t xml:space="preserve"> </t>
    </r>
  </si>
  <si>
    <t>Ostatné tovary a služby</t>
  </si>
  <si>
    <t>školenie hasičov, poistenie</t>
  </si>
  <si>
    <t>vecné dary, repre, súťaže, Pohár starostu</t>
  </si>
  <si>
    <t>služby PO a BOZP - Livonec,s.r.o</t>
  </si>
  <si>
    <t>CESTNÁ DOPRAVA</t>
  </si>
  <si>
    <t>04.5.1.</t>
  </si>
  <si>
    <t>6.</t>
  </si>
  <si>
    <r>
      <t>Bežné výdavky</t>
    </r>
    <r>
      <rPr>
        <sz val="10"/>
        <rFont val="Arial CE"/>
        <family val="0"/>
      </rPr>
      <t xml:space="preserve"> </t>
    </r>
  </si>
  <si>
    <t>6.1.</t>
  </si>
  <si>
    <t>Opravy ciest,chodníkov, parkoviská, spevnené plochy</t>
  </si>
  <si>
    <t>635</t>
  </si>
  <si>
    <t>Nešpecifikované opravy</t>
  </si>
  <si>
    <t>6.3.</t>
  </si>
  <si>
    <t>Dopravné značenie</t>
  </si>
  <si>
    <t>ŽIVOTNÉ PROSTREDIE</t>
  </si>
  <si>
    <t>05.1.0.</t>
  </si>
  <si>
    <t>10.</t>
  </si>
  <si>
    <t>633</t>
  </si>
  <si>
    <t>10.3.</t>
  </si>
  <si>
    <t>Zariadenie DI, nákup lavičiek,smetné koše</t>
  </si>
  <si>
    <t>Verejná zeleň</t>
  </si>
  <si>
    <t>10.1.</t>
  </si>
  <si>
    <t>Údržba, ekolog.služby, orez a výsadba drevín</t>
  </si>
  <si>
    <t>Údržba detsk.ihrísk a pieskovísk vrátane MŠ,ZŠ</t>
  </si>
  <si>
    <t>10.4.</t>
  </si>
  <si>
    <t>Renovácia lavíc</t>
  </si>
  <si>
    <t>637</t>
  </si>
  <si>
    <t>Čistenie verejného priestranstva</t>
  </si>
  <si>
    <t>Starostlivosť o Park Pekníkova - zmluva s FK CRA</t>
  </si>
  <si>
    <t>10.2.</t>
  </si>
  <si>
    <r>
      <t>Letné čistenie-</t>
    </r>
    <r>
      <rPr>
        <sz val="9"/>
        <rFont val="Arial CE"/>
        <family val="0"/>
      </rPr>
      <t>chodn,cesty,parkov, smet.koše,psie ex.</t>
    </r>
  </si>
  <si>
    <t>Čierne skládky</t>
  </si>
  <si>
    <t>Deratizácia,dezinfekcia</t>
  </si>
  <si>
    <t>04213</t>
  </si>
  <si>
    <t>Veterinárne asanač.služby,úhyn zvierat</t>
  </si>
  <si>
    <t>642</t>
  </si>
  <si>
    <t>Dotácia na vybudovanie kontajnerových stojísk</t>
  </si>
  <si>
    <t>STAVEBNÝ ÚRAD</t>
  </si>
  <si>
    <t>06.2.0.</t>
  </si>
  <si>
    <t>3.4.</t>
  </si>
  <si>
    <t>Odvody do poisťovní</t>
  </si>
  <si>
    <t>632</t>
  </si>
  <si>
    <t xml:space="preserve"> - telefónne hovory, poštovné</t>
  </si>
  <si>
    <t xml:space="preserve"> - materiál, odborná literatúra</t>
  </si>
  <si>
    <t xml:space="preserve"> - služby - právne služby, stravovanie</t>
  </si>
  <si>
    <r>
      <t xml:space="preserve">Transfery </t>
    </r>
    <r>
      <rPr>
        <sz val="10"/>
        <rFont val="Arial CE"/>
        <family val="0"/>
      </rPr>
      <t>- dávky NP</t>
    </r>
  </si>
  <si>
    <t>BYTOVÉ HOSPODÁRSTVO</t>
  </si>
  <si>
    <t>0.6.6.0</t>
  </si>
  <si>
    <t>11.1.</t>
  </si>
  <si>
    <t>Opravy a údržba obecných bytov</t>
  </si>
  <si>
    <r>
      <t xml:space="preserve">Preddavky </t>
    </r>
    <r>
      <rPr>
        <sz val="8"/>
        <rFont val="Arial CE"/>
        <family val="0"/>
      </rPr>
      <t>správcom obec.bytov, garáží, NP a škols.byty</t>
    </r>
  </si>
  <si>
    <t>11.2.</t>
  </si>
  <si>
    <t>Energie za rok 2010 - Nájomné byty</t>
  </si>
  <si>
    <t>Opravy a údržba nájomných bytov</t>
  </si>
  <si>
    <t>Preddavky správcovi za nájomné byty, iné služby</t>
  </si>
  <si>
    <t>KULTÚRNE SLUŽBY</t>
  </si>
  <si>
    <t>08.2.0</t>
  </si>
  <si>
    <t>8.1.</t>
  </si>
  <si>
    <t>Materiál-krúžky, kultúr.akcie,letný tábor</t>
  </si>
  <si>
    <t>Kultúr.programy,vecné dary,podujatia, služby za TB</t>
  </si>
  <si>
    <t>8.4.</t>
  </si>
  <si>
    <t>Dúbravské múzeum - metodická činnosť</t>
  </si>
  <si>
    <t>8.2.</t>
  </si>
  <si>
    <t>Nenávratné dotácie na kultúru - VZN</t>
  </si>
  <si>
    <t>ŠPORT</t>
  </si>
  <si>
    <t>08.1.0.</t>
  </si>
  <si>
    <t>9.1.</t>
  </si>
  <si>
    <t>Športový materiál, dresy, diplomy</t>
  </si>
  <si>
    <t>634</t>
  </si>
  <si>
    <t>Prepravné</t>
  </si>
  <si>
    <t>Služby - športové podujatia, ceny, turnaje, medaily</t>
  </si>
  <si>
    <t>9.2.</t>
  </si>
  <si>
    <t>DÚBRAVSKÝ SPRAVODAJCA</t>
  </si>
  <si>
    <t>08.3.0.</t>
  </si>
  <si>
    <t>3.5.</t>
  </si>
  <si>
    <t>Distribúcia, roznos</t>
  </si>
  <si>
    <t>Tlač DS</t>
  </si>
  <si>
    <t>Honoráre, autorské práva, odmeny autorom</t>
  </si>
  <si>
    <t>DÚBRAVSKÁ TELEVÍZIA</t>
  </si>
  <si>
    <t>3.6.</t>
  </si>
  <si>
    <r>
      <t>Bežné výdavky</t>
    </r>
    <r>
      <rPr>
        <sz val="10"/>
        <rFont val="Arial CE"/>
        <family val="0"/>
      </rPr>
      <t xml:space="preserve"> - služby, vysielanie</t>
    </r>
  </si>
  <si>
    <t>OBČIANSKE SLÁVNOSTI</t>
  </si>
  <si>
    <t>08.4.0.</t>
  </si>
  <si>
    <t>12.7.</t>
  </si>
  <si>
    <r>
      <t>Materiál</t>
    </r>
    <r>
      <rPr>
        <sz val="9"/>
        <rFont val="Arial CE"/>
        <family val="0"/>
      </rPr>
      <t>,kvety, výdavky pri obradoch,ocenenia,plakety</t>
    </r>
  </si>
  <si>
    <t xml:space="preserve">Kultúrne služby,odmeny,ceny pri obradoch </t>
  </si>
  <si>
    <t>KLUBY DOCHODCOV</t>
  </si>
  <si>
    <t>10.2.0.1.</t>
  </si>
  <si>
    <t>12.4.</t>
  </si>
  <si>
    <t>Energie - telefón, televízia, internet</t>
  </si>
  <si>
    <t>Materiál,stroje prístroje,nábytok,čistiace prostried.</t>
  </si>
  <si>
    <t>Dohody o vyk.práce (OON), výdavky na kult.programy</t>
  </si>
  <si>
    <t>SOCIÁLNE SLUŽBY, VÝPOMOC</t>
  </si>
  <si>
    <t>10.7.0.1.</t>
  </si>
  <si>
    <t>12.5.</t>
  </si>
  <si>
    <t>Pohreby,lekár. posudk.činn.,akcie pre deti zo soc.slabš.rodín</t>
  </si>
  <si>
    <t>12.2.</t>
  </si>
  <si>
    <t>Poskytnutie výpomoci podľa VZN</t>
  </si>
  <si>
    <t>12.6.</t>
  </si>
  <si>
    <t>Príspevok deťom v detských domovoch</t>
  </si>
  <si>
    <t>12.1.</t>
  </si>
  <si>
    <t>Jedorázová finančná výpomoc</t>
  </si>
  <si>
    <t>Príspevok na stravovanie dôchodcov a žiakov</t>
  </si>
  <si>
    <t>OPATROVATEĽSKÁ SLUŽBA</t>
  </si>
  <si>
    <t>10.2.0.2.</t>
  </si>
  <si>
    <t>12.3.</t>
  </si>
  <si>
    <t>631</t>
  </si>
  <si>
    <t xml:space="preserve"> - cestovné</t>
  </si>
  <si>
    <t xml:space="preserve"> - materiál, nábytok, čistiace prostr.,pracov.odevy</t>
  </si>
  <si>
    <t xml:space="preserve"> - prepravné, pohonné hmoty</t>
  </si>
  <si>
    <t xml:space="preserve"> - všeobecné služby, stravovanie</t>
  </si>
  <si>
    <t>Dávky nemoc.poistenia</t>
  </si>
  <si>
    <t>DENNÝ STACIONÁR</t>
  </si>
  <si>
    <t>10.7.0.2.</t>
  </si>
  <si>
    <t>12.9.</t>
  </si>
  <si>
    <t>Telefónne hovory</t>
  </si>
  <si>
    <t>Materiál,občerstvenie,stroje,prístroje,pracov.odevy</t>
  </si>
  <si>
    <t>636</t>
  </si>
  <si>
    <t>Prenájom bytu a výdavky za služby za nájomné</t>
  </si>
  <si>
    <t>Dohody o vykonaní práce (OON)</t>
  </si>
  <si>
    <t>ŠKOLSKÝ ÚRAD</t>
  </si>
  <si>
    <t>09.6.0.7.</t>
  </si>
  <si>
    <t>7.6.</t>
  </si>
  <si>
    <t xml:space="preserve"> - telefónne hovory</t>
  </si>
  <si>
    <t xml:space="preserve"> - včeobecný materiál</t>
  </si>
  <si>
    <t xml:space="preserve"> - všeobecné služby</t>
  </si>
  <si>
    <t>640</t>
  </si>
  <si>
    <t xml:space="preserve">ŠKOLSTVO </t>
  </si>
  <si>
    <t>7.</t>
  </si>
  <si>
    <t>Bežné výdavky - z nájomného</t>
  </si>
  <si>
    <t>09111</t>
  </si>
  <si>
    <t>7.1.</t>
  </si>
  <si>
    <t>Opravy a údržba na MŠ</t>
  </si>
  <si>
    <t>0912</t>
  </si>
  <si>
    <t>7.2.</t>
  </si>
  <si>
    <t>Materiál na ZŠ</t>
  </si>
  <si>
    <t>Opravy a údržba v ZŠ</t>
  </si>
  <si>
    <t>Poistenie budov ZŠ, ostatné služby</t>
  </si>
  <si>
    <t>Bežné výdavky na ZŠ</t>
  </si>
  <si>
    <t>Opravy a údržba</t>
  </si>
  <si>
    <t>Revízie elektro a plyn.zariadení</t>
  </si>
  <si>
    <t>641</t>
  </si>
  <si>
    <t>7.4.</t>
  </si>
  <si>
    <t>Transfer na originálne kompetencie ŠJ pri ZŠ</t>
  </si>
  <si>
    <t>7.5.</t>
  </si>
  <si>
    <t>Transfer na originálne kompetencie ŠKD pri ZŠ</t>
  </si>
  <si>
    <r>
      <t xml:space="preserve">Transfer na originálne kompetencie ŠKD </t>
    </r>
    <r>
      <rPr>
        <sz val="8"/>
        <rFont val="Arial CE"/>
        <family val="0"/>
      </rPr>
      <t>od rodičov</t>
    </r>
  </si>
  <si>
    <t>09121</t>
  </si>
  <si>
    <t>Bežné výdavky z E S F</t>
  </si>
  <si>
    <t>7.7.</t>
  </si>
  <si>
    <t>Odvody</t>
  </si>
  <si>
    <t>MATERSKÉ ŠKOLY</t>
  </si>
  <si>
    <t>Cestovné</t>
  </si>
  <si>
    <t>Energie</t>
  </si>
  <si>
    <t xml:space="preserve"> - plyn</t>
  </si>
  <si>
    <t xml:space="preserve"> - teplo</t>
  </si>
  <si>
    <t xml:space="preserve"> - vodné stočné</t>
  </si>
  <si>
    <t xml:space="preserve"> - telefon, internet, poštovné</t>
  </si>
  <si>
    <t>Materiál, nábytok, čistiace prostr.,pracov.odevy</t>
  </si>
  <si>
    <t xml:space="preserve"> - nábytok, interiérové vybavenie</t>
  </si>
  <si>
    <t xml:space="preserve"> - výpočtová technika, softvér</t>
  </si>
  <si>
    <t xml:space="preserve"> - prevádzkové stroje,prístroje, zvukové prostr.</t>
  </si>
  <si>
    <t xml:space="preserve"> - všeobecný materiál, knihy, časop,pracov.odevy</t>
  </si>
  <si>
    <t>Prepravné, pohonné hmoty</t>
  </si>
  <si>
    <t>Opravy a údržba - budov, objektov,strojov,prístrojov</t>
  </si>
  <si>
    <t xml:space="preserve"> Všeobecné služby</t>
  </si>
  <si>
    <t xml:space="preserve"> - všeobecné služby, školenia,kurzy, bank.poplat.</t>
  </si>
  <si>
    <t xml:space="preserve"> - revízie elektro, voda a plyn.zariadení</t>
  </si>
  <si>
    <t xml:space="preserve"> - stravovanie</t>
  </si>
  <si>
    <t xml:space="preserve"> - tvorba SF</t>
  </si>
  <si>
    <t>Odchodné,odstupné,dávky NP</t>
  </si>
  <si>
    <t>ŠKOLSKÉ JEDÁLNE pri MŠ</t>
  </si>
  <si>
    <t>09.6.0.1</t>
  </si>
  <si>
    <t>7.3.</t>
  </si>
  <si>
    <t>REKAPITULÁCIA BEŽNÝCH VÝDAVKOV</t>
  </si>
  <si>
    <t>Mzdy a platy zamestnancom</t>
  </si>
  <si>
    <t xml:space="preserve">Odvody do poisťovní </t>
  </si>
  <si>
    <t xml:space="preserve"> - cestovné náhrady</t>
  </si>
  <si>
    <t xml:space="preserve"> - energie, voda a komunikácie</t>
  </si>
  <si>
    <t xml:space="preserve"> - materiál</t>
  </si>
  <si>
    <t xml:space="preserve"> - dopravné</t>
  </si>
  <si>
    <t xml:space="preserve"> - rutinná a štandardná údržba</t>
  </si>
  <si>
    <t xml:space="preserve"> - nájomné za nájom</t>
  </si>
  <si>
    <t xml:space="preserve"> - služby</t>
  </si>
  <si>
    <t>Transfery bežné</t>
  </si>
  <si>
    <t>Spolu</t>
  </si>
  <si>
    <t>Kapitálové výdavky</t>
  </si>
  <si>
    <t>Softvér nad 2400 eur</t>
  </si>
  <si>
    <t>Nákup výpočtovej techniky nad 1700 eur</t>
  </si>
  <si>
    <t>Hlasovacie zariadenie na MZ</t>
  </si>
  <si>
    <t>3.7.</t>
  </si>
  <si>
    <t>Kolombárium</t>
  </si>
  <si>
    <t>Realizácia, projekt - Klub dôchodcov Pod Záhradami</t>
  </si>
  <si>
    <t>Rekonštrukcia sociálnych zariadení na Žatevnej 2, KC Fontána</t>
  </si>
  <si>
    <t>Nová kancelária v budove Pri kríži - stavebné úpravy</t>
  </si>
  <si>
    <t>0320</t>
  </si>
  <si>
    <t xml:space="preserve">Požiarna striekačka, kalové čerpadlo </t>
  </si>
  <si>
    <t>Požiarna zbrojnica - rekonštrukcia budovy</t>
  </si>
  <si>
    <t>0451</t>
  </si>
  <si>
    <t>Urban.štúdie Dúbravčice-západ a Projekt organiz.dopravy m.č.</t>
  </si>
  <si>
    <t>0810</t>
  </si>
  <si>
    <t>9.3.</t>
  </si>
  <si>
    <t>Športová hala Bilikova-Lysákova - projekt</t>
  </si>
  <si>
    <t>0510</t>
  </si>
  <si>
    <r>
      <t xml:space="preserve">Rekunštrukcia DI,nákup komponentov </t>
    </r>
    <r>
      <rPr>
        <sz val="8"/>
        <rFont val="Arial CE"/>
        <family val="0"/>
      </rPr>
      <t>na DI vrát. MŠ</t>
    </r>
  </si>
  <si>
    <t>Motorové vozidlo</t>
  </si>
  <si>
    <t>MŠ Galbavého hracie komponenty-z cudzích zdr.</t>
  </si>
  <si>
    <t>ZŠ - prevádz. stroje,prístroje, zariadenia do ŠJ</t>
  </si>
  <si>
    <t>0660</t>
  </si>
  <si>
    <t>Nájomné byty Pri Kríži</t>
  </si>
  <si>
    <t>Viacúčelové ihriská</t>
  </si>
  <si>
    <t>FINANČNÉ OPERÁCIE</t>
  </si>
  <si>
    <t>REZERVNÝ FOND</t>
  </si>
  <si>
    <t>Elektrická prípojka - amfiteáter</t>
  </si>
  <si>
    <t>Transfer - pomoc obetiam povodní (Uzn.MZ č.508/2010 )</t>
  </si>
  <si>
    <t>6.2.</t>
  </si>
  <si>
    <t>Zimná údržba</t>
  </si>
  <si>
    <t>Príspevok-vodovod.prípojka - spoluúčasť</t>
  </si>
  <si>
    <t>Výdavky na získanie Grantu na projekt ISRMO</t>
  </si>
  <si>
    <t>Údržba verejnej zelene - kosenie</t>
  </si>
  <si>
    <t>0820</t>
  </si>
  <si>
    <t>8.3.</t>
  </si>
  <si>
    <t>Príspevok DKD na prevádzku</t>
  </si>
  <si>
    <t xml:space="preserve">                       na kultúru</t>
  </si>
  <si>
    <t xml:space="preserve">                       na opravy</t>
  </si>
  <si>
    <t>0830</t>
  </si>
  <si>
    <t>723</t>
  </si>
  <si>
    <r>
      <t xml:space="preserve">Účel.dotácia </t>
    </r>
    <r>
      <rPr>
        <sz val="8"/>
        <rFont val="Arial CE"/>
        <family val="0"/>
      </rPr>
      <t>na obstaranie investícií pre Dúbr.Televíziu</t>
    </r>
  </si>
  <si>
    <t>ZŠ-havárie, opravy a údržba,rekonš.,modernizácia z RF ZŠ</t>
  </si>
  <si>
    <t>633, 635</t>
  </si>
  <si>
    <t>MŠ-nerez.drezy do kuchýň v ŠJ, opravy a údržba z RF MŠ</t>
  </si>
  <si>
    <t>FOND ROZVOJA BÝVANIA</t>
  </si>
  <si>
    <t xml:space="preserve">5.1. </t>
  </si>
  <si>
    <t>Rekonštrukcia príz.budovy Ž 4, klimatizácia  Ž 2,4</t>
  </si>
  <si>
    <t>ÚP zóny Hrubá lúka, Urbanistické štúdie Strmý bok</t>
  </si>
  <si>
    <t>Oprava ciest a chodnikov, parkoviská, spevnené plochy</t>
  </si>
  <si>
    <t>6.5.</t>
  </si>
  <si>
    <t>Vybudovanie komunik.kruh.križov. AaD Brižite Obyt.zóna</t>
  </si>
  <si>
    <t>6.4.</t>
  </si>
  <si>
    <t>Projekt "Parkovisko Nejedlého"</t>
  </si>
  <si>
    <t>Nenávratná dotácia na opravu kaplnky ružencovej P.Márie</t>
  </si>
  <si>
    <t>Realizácia stavby - Klub dôchodcov - Pod Záhrad.</t>
  </si>
  <si>
    <t>Nejedlého byty - odstránenie závad</t>
  </si>
  <si>
    <t>637, 717</t>
  </si>
  <si>
    <t xml:space="preserve">Náj.byty Pri K-výstavba,stav.dozor,bank.zár.Dexia, splátky </t>
  </si>
  <si>
    <t>Nenávratná dotácia športovým klubom VZN</t>
  </si>
  <si>
    <t>Viacúčelové ihriská- ZŠ Bilikova, Pekníkova</t>
  </si>
  <si>
    <t>Vybudovanie športovej haly Bilikova-Lysákova</t>
  </si>
  <si>
    <t xml:space="preserve">Príspevok DKD na prevádzku </t>
  </si>
  <si>
    <t>712</t>
  </si>
  <si>
    <t>Nová kotolňa - Nejedlého 8, Pekník.4, Bilikova 34</t>
  </si>
  <si>
    <t>výmena okien Bilikova 34</t>
  </si>
  <si>
    <t>ZŠ Beňovského - havarijný stav,elektroinštal., kúrenie, radiátory, sekundár.rozvody tepla</t>
  </si>
  <si>
    <t>MŠ - opravy a údržba budov, fasády, plastové okná, havárijné stavy</t>
  </si>
  <si>
    <t>ZŠ  - opravy a údržba budov, fasády, plastové okná, havárijný stav</t>
  </si>
  <si>
    <t>CESTNÝ FOND</t>
  </si>
  <si>
    <r>
      <t xml:space="preserve">                       </t>
    </r>
    <r>
      <rPr>
        <sz val="10"/>
        <rFont val="Arial CE"/>
        <family val="0"/>
      </rPr>
      <t xml:space="preserve"> - oprava komunikácií </t>
    </r>
  </si>
  <si>
    <t xml:space="preserve">                        - zimná údržba</t>
  </si>
  <si>
    <t>REKAPITULÁCIA VÝDAVKOV</t>
  </si>
  <si>
    <t>Normatív zo ŠR na bežné výdavky pre ZŠ</t>
  </si>
  <si>
    <t>Finančné operácie</t>
  </si>
  <si>
    <t>VÝ D A V K Y  SPOLU</t>
  </si>
  <si>
    <t xml:space="preserve">Programový rozpočet </t>
  </si>
  <si>
    <t>Program 1.</t>
  </si>
  <si>
    <t>Plánovanie, manažment a kontrola</t>
  </si>
  <si>
    <t>Program 2.</t>
  </si>
  <si>
    <t>Interné služby mestskej časti</t>
  </si>
  <si>
    <t>Program 3.</t>
  </si>
  <si>
    <t>Služby občanom</t>
  </si>
  <si>
    <t>Program 4.</t>
  </si>
  <si>
    <t>Bezpečnosť</t>
  </si>
  <si>
    <t>Program 5.</t>
  </si>
  <si>
    <t>Administratíva</t>
  </si>
  <si>
    <t>Program 6.</t>
  </si>
  <si>
    <t>Komunikácie</t>
  </si>
  <si>
    <t>Program 7.</t>
  </si>
  <si>
    <t>Vzdelávanie</t>
  </si>
  <si>
    <t>Program 8.</t>
  </si>
  <si>
    <t>Kultúra</t>
  </si>
  <si>
    <t>Program 9.</t>
  </si>
  <si>
    <t>Šport</t>
  </si>
  <si>
    <t>Program 10.</t>
  </si>
  <si>
    <t>Prostredie pre život</t>
  </si>
  <si>
    <t>Program 11.</t>
  </si>
  <si>
    <t>Bývanie</t>
  </si>
  <si>
    <t>Program 12.</t>
  </si>
  <si>
    <t>Sociálne služby</t>
  </si>
  <si>
    <t>Nenávratné dotácie na šport - VZN, dotácie</t>
  </si>
  <si>
    <t>Návrh r.s.</t>
  </si>
  <si>
    <t xml:space="preserve"> - stroje, prístroje, zariadenia, technika a náradie</t>
  </si>
  <si>
    <r>
      <t xml:space="preserve">Odvody do poisťovní - </t>
    </r>
    <r>
      <rPr>
        <sz val="9"/>
        <rFont val="Arial CE"/>
        <family val="0"/>
      </rPr>
      <t>trvale uvoln.a neuvoln.poslanci</t>
    </r>
  </si>
  <si>
    <r>
      <t xml:space="preserve">Odvody do poisťovní </t>
    </r>
    <r>
      <rPr>
        <sz val="9"/>
        <rFont val="Arial CE"/>
        <family val="0"/>
      </rPr>
      <t>- správa</t>
    </r>
  </si>
  <si>
    <r>
      <t>Dopravné</t>
    </r>
    <r>
      <rPr>
        <sz val="9"/>
        <rFont val="Arial CE"/>
        <family val="0"/>
      </rPr>
      <t>, PHM,údržba vozidel,poistenie,poplatky</t>
    </r>
  </si>
  <si>
    <r>
      <t xml:space="preserve">Nájomné </t>
    </r>
    <r>
      <rPr>
        <sz val="9"/>
        <rFont val="Arial CE"/>
        <family val="0"/>
      </rPr>
      <t>za pozemky, NP, pošt.priečinok</t>
    </r>
  </si>
  <si>
    <r>
      <t>Materiál</t>
    </r>
    <r>
      <rPr>
        <sz val="9"/>
        <rFont val="Arial CE"/>
        <family val="0"/>
      </rPr>
      <t>,stroje,prístroje,zariad,náhradné diely,prac.odevy</t>
    </r>
  </si>
  <si>
    <r>
      <t xml:space="preserve">Doprava, </t>
    </r>
    <r>
      <rPr>
        <sz val="9"/>
        <rFont val="Arial CE"/>
        <family val="0"/>
      </rPr>
      <t>pohonné hmoty,opravy a údržba, techn.kontr.</t>
    </r>
  </si>
  <si>
    <r>
      <t xml:space="preserve">Rutinná a štandardná údržba </t>
    </r>
    <r>
      <rPr>
        <sz val="9"/>
        <rFont val="Arial CE"/>
        <family val="0"/>
      </rPr>
      <t xml:space="preserve"> </t>
    </r>
  </si>
  <si>
    <t>Letné čistenie-chodn,cesty,parkov, smet.koše,psie ex.</t>
  </si>
  <si>
    <r>
      <t xml:space="preserve">Transfery </t>
    </r>
    <r>
      <rPr>
        <sz val="9"/>
        <rFont val="Arial CE"/>
        <family val="0"/>
      </rPr>
      <t>- dávky NP</t>
    </r>
  </si>
  <si>
    <t>Preddavky správcom obec.bytov, garáží, NP a škols.byty</t>
  </si>
  <si>
    <t>Materiál,kvety, výdavky pri obradoch,ocenenia,plakety</t>
  </si>
  <si>
    <t>Transfer na originálne kompetencie ŠKD od rodičov</t>
  </si>
  <si>
    <t>Rekunštrukcia DI,nákup komponentov na DI vrát. MŠ</t>
  </si>
  <si>
    <t>Účel.dotácia na obstaranie investícií pre Dúbr.Televíziu</t>
  </si>
  <si>
    <r>
      <t xml:space="preserve">                       </t>
    </r>
    <r>
      <rPr>
        <sz val="9"/>
        <rFont val="Arial CE"/>
        <family val="0"/>
      </rPr>
      <t xml:space="preserve"> - oprava komunikácií </t>
    </r>
  </si>
  <si>
    <t xml:space="preserve">Mzdy kontrolór </t>
  </si>
  <si>
    <t>Požiarna ochrana - bežné výdavky</t>
  </si>
  <si>
    <r>
      <t>Cestná doprava - bežné výdavky</t>
    </r>
    <r>
      <rPr>
        <sz val="9"/>
        <rFont val="Arial CE"/>
        <family val="0"/>
      </rPr>
      <t xml:space="preserve"> </t>
    </r>
  </si>
  <si>
    <t>Životné prostredie - bežné výdavky</t>
  </si>
  <si>
    <t>Stavebný úrad - bežné výdavky</t>
  </si>
  <si>
    <t>Bytové hospodárstva - bežné výdavky</t>
  </si>
  <si>
    <t>Kultúrne služby - bežné výdavky</t>
  </si>
  <si>
    <t>Šport - bežné výdavky</t>
  </si>
  <si>
    <t>Dúbravský spravodajca - bežné výdavky</t>
  </si>
  <si>
    <r>
      <t>Dúbravská televízia - bežné výdavky</t>
    </r>
    <r>
      <rPr>
        <sz val="9"/>
        <rFont val="Arial CE"/>
        <family val="0"/>
      </rPr>
      <t xml:space="preserve"> </t>
    </r>
  </si>
  <si>
    <t>Občiansk slávnosti - bežné výdavky</t>
  </si>
  <si>
    <t>Kluby dôchodcov - bežné výdavky</t>
  </si>
  <si>
    <t>Sociálne služby, výpomoc - bežné výdavky</t>
  </si>
  <si>
    <t>Opatrovateľská služba - bežné výdavky</t>
  </si>
  <si>
    <t>Denný stacionár - bežné výdavky</t>
  </si>
  <si>
    <t>Školský úprad - bežné výdavky</t>
  </si>
  <si>
    <t>Školstvo - bežné výdavky - z nájomného</t>
  </si>
  <si>
    <t xml:space="preserve">Materské školy - bežné výdavky </t>
  </si>
  <si>
    <t xml:space="preserve">Školské jedálne pri MŠ - bežné výdavky </t>
  </si>
  <si>
    <t>Rekapitulácia bežných výdavkov</t>
  </si>
  <si>
    <t>SPOLU - bežné výdavky</t>
  </si>
  <si>
    <t>Transfer  zo ŠR</t>
  </si>
  <si>
    <t xml:space="preserve">                       na opravy( z FRB)</t>
  </si>
  <si>
    <t>Rozpočet (A+B+C+D)                   príjmy</t>
  </si>
  <si>
    <t xml:space="preserve">                                                         výdavky</t>
  </si>
  <si>
    <t xml:space="preserve">Rozdiel -  prebytok </t>
  </si>
  <si>
    <t>Voľby do NR SR</t>
  </si>
  <si>
    <t>1.úprava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</si>
</sst>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8">
    <font>
      <sz val="10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i/>
      <sz val="9"/>
      <name val="Arial CE"/>
      <family val="2"/>
    </font>
    <font>
      <u val="single"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u val="single"/>
      <sz val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5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" fontId="8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7" fillId="7" borderId="14" xfId="0" applyFont="1" applyFill="1" applyBorder="1" applyAlignment="1">
      <alignment horizontal="center"/>
    </xf>
    <xf numFmtId="0" fontId="7" fillId="7" borderId="14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/>
    </xf>
    <xf numFmtId="3" fontId="6" fillId="7" borderId="14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16" fontId="7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7" borderId="14" xfId="0" applyFont="1" applyFill="1" applyBorder="1" applyAlignment="1">
      <alignment horizontal="center"/>
    </xf>
    <xf numFmtId="0" fontId="6" fillId="7" borderId="14" xfId="0" applyFont="1" applyFill="1" applyBorder="1" applyAlignment="1">
      <alignment/>
    </xf>
    <xf numFmtId="0" fontId="1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44" applyFont="1" applyFill="1" applyBorder="1">
      <alignment/>
      <protection/>
    </xf>
    <xf numFmtId="49" fontId="3" fillId="0" borderId="14" xfId="44" applyNumberFormat="1" applyFont="1" applyFill="1" applyBorder="1" applyAlignment="1">
      <alignment horizontal="left"/>
      <protection/>
    </xf>
    <xf numFmtId="0" fontId="0" fillId="0" borderId="14" xfId="44" applyFont="1" applyFill="1" applyBorder="1">
      <alignment/>
      <protection/>
    </xf>
    <xf numFmtId="49" fontId="0" fillId="0" borderId="14" xfId="44" applyNumberFormat="1" applyFont="1" applyFill="1" applyBorder="1" applyAlignment="1">
      <alignment horizontal="right"/>
      <protection/>
    </xf>
    <xf numFmtId="0" fontId="3" fillId="0" borderId="14" xfId="44" applyFont="1" applyFill="1" applyBorder="1">
      <alignment/>
      <protection/>
    </xf>
    <xf numFmtId="3" fontId="3" fillId="0" borderId="14" xfId="44" applyNumberFormat="1" applyFont="1" applyFill="1" applyBorder="1" applyAlignment="1">
      <alignment horizontal="right"/>
      <protection/>
    </xf>
    <xf numFmtId="49" fontId="7" fillId="7" borderId="14" xfId="44" applyNumberFormat="1" applyFont="1" applyFill="1" applyBorder="1">
      <alignment/>
      <protection/>
    </xf>
    <xf numFmtId="0" fontId="7" fillId="7" borderId="14" xfId="44" applyFont="1" applyFill="1" applyBorder="1" applyAlignment="1">
      <alignment horizontal="left"/>
      <protection/>
    </xf>
    <xf numFmtId="0" fontId="7" fillId="7" borderId="14" xfId="44" applyFont="1" applyFill="1" applyBorder="1" applyAlignment="1">
      <alignment horizontal="center"/>
      <protection/>
    </xf>
    <xf numFmtId="0" fontId="6" fillId="7" borderId="14" xfId="44" applyFont="1" applyFill="1" applyBorder="1">
      <alignment/>
      <protection/>
    </xf>
    <xf numFmtId="3" fontId="6" fillId="7" borderId="14" xfId="44" applyNumberFormat="1" applyFont="1" applyFill="1" applyBorder="1" applyAlignment="1">
      <alignment horizontal="right"/>
      <protection/>
    </xf>
    <xf numFmtId="49" fontId="7" fillId="0" borderId="14" xfId="44" applyNumberFormat="1" applyFont="1" applyFill="1" applyBorder="1">
      <alignment/>
      <protection/>
    </xf>
    <xf numFmtId="0" fontId="7" fillId="0" borderId="14" xfId="44" applyFont="1" applyFill="1" applyBorder="1">
      <alignment/>
      <protection/>
    </xf>
    <xf numFmtId="0" fontId="10" fillId="0" borderId="14" xfId="44" applyFont="1" applyFill="1" applyBorder="1" applyAlignment="1">
      <alignment horizontal="center"/>
      <protection/>
    </xf>
    <xf numFmtId="3" fontId="3" fillId="0" borderId="14" xfId="44" applyNumberFormat="1" applyFont="1" applyFill="1" applyBorder="1">
      <alignment/>
      <protection/>
    </xf>
    <xf numFmtId="49" fontId="7" fillId="0" borderId="14" xfId="44" applyNumberFormat="1" applyFont="1" applyBorder="1">
      <alignment/>
      <protection/>
    </xf>
    <xf numFmtId="0" fontId="7" fillId="0" borderId="14" xfId="44" applyFont="1" applyBorder="1">
      <alignment/>
      <protection/>
    </xf>
    <xf numFmtId="0" fontId="10" fillId="0" borderId="14" xfId="44" applyFont="1" applyBorder="1" applyAlignment="1">
      <alignment horizontal="center"/>
      <protection/>
    </xf>
    <xf numFmtId="0" fontId="3" fillId="0" borderId="14" xfId="44" applyFont="1" applyBorder="1">
      <alignment/>
      <protection/>
    </xf>
    <xf numFmtId="3" fontId="3" fillId="0" borderId="14" xfId="44" applyNumberFormat="1" applyFont="1" applyFill="1" applyBorder="1" applyAlignment="1">
      <alignment horizontal="right"/>
      <protection/>
    </xf>
    <xf numFmtId="49" fontId="8" fillId="0" borderId="14" xfId="44" applyNumberFormat="1" applyFont="1" applyBorder="1">
      <alignment/>
      <protection/>
    </xf>
    <xf numFmtId="49" fontId="10" fillId="0" borderId="14" xfId="44" applyNumberFormat="1" applyFont="1" applyBorder="1" applyAlignment="1">
      <alignment horizontal="center"/>
      <protection/>
    </xf>
    <xf numFmtId="16" fontId="10" fillId="0" borderId="14" xfId="44" applyNumberFormat="1" applyFont="1" applyBorder="1" applyAlignment="1">
      <alignment horizontal="center"/>
      <protection/>
    </xf>
    <xf numFmtId="49" fontId="8" fillId="0" borderId="14" xfId="44" applyNumberFormat="1" applyFont="1" applyBorder="1" applyAlignment="1">
      <alignment horizontal="left"/>
      <protection/>
    </xf>
    <xf numFmtId="0" fontId="8" fillId="0" borderId="14" xfId="44" applyFont="1" applyBorder="1">
      <alignment/>
      <protection/>
    </xf>
    <xf numFmtId="0" fontId="0" fillId="0" borderId="14" xfId="44" applyFont="1" applyBorder="1">
      <alignment/>
      <protection/>
    </xf>
    <xf numFmtId="3" fontId="0" fillId="0" borderId="14" xfId="44" applyNumberFormat="1" applyFont="1" applyFill="1" applyBorder="1" applyAlignment="1">
      <alignment horizontal="right"/>
      <protection/>
    </xf>
    <xf numFmtId="3" fontId="0" fillId="0" borderId="14" xfId="44" applyNumberFormat="1" applyFont="1" applyFill="1" applyBorder="1">
      <alignment/>
      <protection/>
    </xf>
    <xf numFmtId="3" fontId="0" fillId="0" borderId="14" xfId="44" applyNumberFormat="1" applyFont="1" applyFill="1" applyBorder="1" applyAlignment="1">
      <alignment horizontal="right"/>
      <protection/>
    </xf>
    <xf numFmtId="49" fontId="2" fillId="0" borderId="14" xfId="44" applyNumberFormat="1" applyFont="1" applyBorder="1">
      <alignment/>
      <protection/>
    </xf>
    <xf numFmtId="49" fontId="6" fillId="0" borderId="14" xfId="44" applyNumberFormat="1" applyFont="1" applyBorder="1" applyAlignment="1">
      <alignment horizontal="left"/>
      <protection/>
    </xf>
    <xf numFmtId="0" fontId="6" fillId="0" borderId="14" xfId="44" applyFont="1" applyBorder="1">
      <alignment/>
      <protection/>
    </xf>
    <xf numFmtId="3" fontId="6" fillId="0" borderId="14" xfId="44" applyNumberFormat="1" applyFont="1" applyFill="1" applyBorder="1" applyAlignment="1">
      <alignment horizontal="right"/>
      <protection/>
    </xf>
    <xf numFmtId="0" fontId="6" fillId="0" borderId="14" xfId="44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7" borderId="14" xfId="44" applyNumberFormat="1" applyFont="1" applyFill="1" applyBorder="1" applyAlignment="1">
      <alignment horizontal="right"/>
      <protection/>
    </xf>
    <xf numFmtId="49" fontId="8" fillId="0" borderId="14" xfId="44" applyNumberFormat="1" applyFont="1" applyFill="1" applyBorder="1">
      <alignment/>
      <protection/>
    </xf>
    <xf numFmtId="0" fontId="8" fillId="0" borderId="14" xfId="44" applyFont="1" applyFill="1" applyBorder="1" applyAlignment="1">
      <alignment horizontal="right"/>
      <protection/>
    </xf>
    <xf numFmtId="0" fontId="8" fillId="0" borderId="14" xfId="44" applyFont="1" applyFill="1" applyBorder="1" applyAlignment="1">
      <alignment horizontal="left"/>
      <protection/>
    </xf>
    <xf numFmtId="0" fontId="8" fillId="0" borderId="14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4" xfId="44" applyNumberFormat="1" applyFont="1" applyBorder="1" applyAlignment="1">
      <alignment horizontal="right"/>
      <protection/>
    </xf>
    <xf numFmtId="49" fontId="3" fillId="0" borderId="14" xfId="44" applyNumberFormat="1" applyFont="1" applyBorder="1" applyAlignment="1">
      <alignment horizontal="left"/>
      <protection/>
    </xf>
    <xf numFmtId="0" fontId="3" fillId="0" borderId="14" xfId="44" applyFont="1" applyBorder="1">
      <alignment/>
      <protection/>
    </xf>
    <xf numFmtId="0" fontId="3" fillId="0" borderId="14" xfId="44" applyFont="1" applyFill="1" applyBorder="1">
      <alignment/>
      <protection/>
    </xf>
    <xf numFmtId="49" fontId="7" fillId="7" borderId="14" xfId="44" applyNumberFormat="1" applyFont="1" applyFill="1" applyBorder="1">
      <alignment/>
      <protection/>
    </xf>
    <xf numFmtId="49" fontId="6" fillId="7" borderId="14" xfId="44" applyNumberFormat="1" applyFont="1" applyFill="1" applyBorder="1" applyAlignment="1">
      <alignment horizontal="left"/>
      <protection/>
    </xf>
    <xf numFmtId="0" fontId="6" fillId="7" borderId="14" xfId="44" applyFont="1" applyFill="1" applyBorder="1">
      <alignment/>
      <protection/>
    </xf>
    <xf numFmtId="49" fontId="8" fillId="0" borderId="14" xfId="44" applyNumberFormat="1" applyFont="1" applyBorder="1" applyAlignment="1">
      <alignment horizontal="left"/>
      <protection/>
    </xf>
    <xf numFmtId="49" fontId="7" fillId="0" borderId="14" xfId="44" applyNumberFormat="1" applyFont="1" applyBorder="1">
      <alignment/>
      <protection/>
    </xf>
    <xf numFmtId="0" fontId="7" fillId="0" borderId="14" xfId="44" applyFont="1" applyBorder="1">
      <alignment/>
      <protection/>
    </xf>
    <xf numFmtId="49" fontId="8" fillId="0" borderId="14" xfId="44" applyNumberFormat="1" applyFont="1" applyBorder="1" applyAlignment="1">
      <alignment horizontal="right"/>
      <protection/>
    </xf>
    <xf numFmtId="16" fontId="8" fillId="0" borderId="14" xfId="44" applyNumberFormat="1" applyFont="1" applyBorder="1">
      <alignment/>
      <protection/>
    </xf>
    <xf numFmtId="49" fontId="8" fillId="0" borderId="14" xfId="44" applyNumberFormat="1" applyFont="1" applyBorder="1">
      <alignment/>
      <protection/>
    </xf>
    <xf numFmtId="16" fontId="8" fillId="0" borderId="14" xfId="44" applyNumberFormat="1" applyFont="1" applyBorder="1">
      <alignment/>
      <protection/>
    </xf>
    <xf numFmtId="3" fontId="3" fillId="0" borderId="14" xfId="44" applyNumberFormat="1" applyFont="1" applyFill="1" applyBorder="1">
      <alignment/>
      <protection/>
    </xf>
    <xf numFmtId="0" fontId="8" fillId="0" borderId="14" xfId="44" applyFont="1" applyBorder="1">
      <alignment/>
      <protection/>
    </xf>
    <xf numFmtId="49" fontId="6" fillId="0" borderId="14" xfId="44" applyNumberFormat="1" applyFont="1" applyBorder="1" applyAlignment="1">
      <alignment horizontal="right"/>
      <protection/>
    </xf>
    <xf numFmtId="49" fontId="7" fillId="7" borderId="14" xfId="44" applyNumberFormat="1" applyFont="1" applyFill="1" applyBorder="1" applyAlignment="1">
      <alignment horizontal="right"/>
      <protection/>
    </xf>
    <xf numFmtId="0" fontId="7" fillId="7" borderId="14" xfId="44" applyFont="1" applyFill="1" applyBorder="1">
      <alignment/>
      <protection/>
    </xf>
    <xf numFmtId="49" fontId="7" fillId="0" borderId="14" xfId="44" applyNumberFormat="1" applyFont="1" applyBorder="1" applyAlignment="1">
      <alignment horizontal="left"/>
      <protection/>
    </xf>
    <xf numFmtId="49" fontId="8" fillId="7" borderId="14" xfId="44" applyNumberFormat="1" applyFont="1" applyFill="1" applyBorder="1" applyAlignment="1">
      <alignment horizontal="right"/>
      <protection/>
    </xf>
    <xf numFmtId="49" fontId="0" fillId="0" borderId="14" xfId="44" applyNumberFormat="1" applyFont="1" applyFill="1" applyBorder="1">
      <alignment/>
      <protection/>
    </xf>
    <xf numFmtId="49" fontId="8" fillId="0" borderId="14" xfId="44" applyNumberFormat="1" applyFont="1" applyFill="1" applyBorder="1" applyAlignment="1">
      <alignment horizontal="right"/>
      <protection/>
    </xf>
    <xf numFmtId="0" fontId="0" fillId="0" borderId="14" xfId="44" applyFont="1" applyFill="1" applyBorder="1">
      <alignment/>
      <protection/>
    </xf>
    <xf numFmtId="49" fontId="7" fillId="0" borderId="14" xfId="44" applyNumberFormat="1" applyFont="1" applyFill="1" applyBorder="1">
      <alignment/>
      <protection/>
    </xf>
    <xf numFmtId="3" fontId="6" fillId="0" borderId="14" xfId="44" applyNumberFormat="1" applyFont="1" applyFill="1" applyBorder="1">
      <alignment/>
      <protection/>
    </xf>
    <xf numFmtId="3" fontId="6" fillId="7" borderId="14" xfId="44" applyNumberFormat="1" applyFont="1" applyFill="1" applyBorder="1">
      <alignment/>
      <protection/>
    </xf>
    <xf numFmtId="49" fontId="3" fillId="0" borderId="14" xfId="44" applyNumberFormat="1" applyFont="1" applyFill="1" applyBorder="1">
      <alignment/>
      <protection/>
    </xf>
    <xf numFmtId="49" fontId="0" fillId="0" borderId="14" xfId="44" applyNumberFormat="1" applyFont="1" applyFill="1" applyBorder="1" applyAlignment="1">
      <alignment horizontal="right"/>
      <protection/>
    </xf>
    <xf numFmtId="0" fontId="4" fillId="0" borderId="14" xfId="44" applyFont="1" applyBorder="1">
      <alignment/>
      <protection/>
    </xf>
    <xf numFmtId="0" fontId="0" fillId="0" borderId="14" xfId="44" applyFont="1" applyBorder="1">
      <alignment/>
      <protection/>
    </xf>
    <xf numFmtId="49" fontId="7" fillId="7" borderId="14" xfId="44" applyNumberFormat="1" applyFont="1" applyFill="1" applyBorder="1" applyAlignment="1">
      <alignment horizontal="left"/>
      <protection/>
    </xf>
    <xf numFmtId="49" fontId="2" fillId="7" borderId="14" xfId="44" applyNumberFormat="1" applyFont="1" applyFill="1" applyBorder="1">
      <alignment/>
      <protection/>
    </xf>
    <xf numFmtId="49" fontId="8" fillId="0" borderId="14" xfId="44" applyNumberFormat="1" applyFont="1" applyFill="1" applyBorder="1" applyAlignment="1">
      <alignment horizontal="left"/>
      <protection/>
    </xf>
    <xf numFmtId="0" fontId="8" fillId="0" borderId="14" xfId="44" applyFont="1" applyFill="1" applyBorder="1">
      <alignment/>
      <protection/>
    </xf>
    <xf numFmtId="49" fontId="8" fillId="7" borderId="14" xfId="44" applyNumberFormat="1" applyFont="1" applyFill="1" applyBorder="1">
      <alignment/>
      <protection/>
    </xf>
    <xf numFmtId="49" fontId="11" fillId="0" borderId="14" xfId="44" applyNumberFormat="1" applyFont="1" applyFill="1" applyBorder="1">
      <alignment/>
      <protection/>
    </xf>
    <xf numFmtId="49" fontId="0" fillId="0" borderId="14" xfId="44" applyNumberFormat="1" applyFont="1" applyFill="1" applyBorder="1" applyAlignment="1">
      <alignment horizontal="left"/>
      <protection/>
    </xf>
    <xf numFmtId="49" fontId="2" fillId="0" borderId="14" xfId="44" applyNumberFormat="1" applyFont="1" applyFill="1" applyBorder="1">
      <alignment/>
      <protection/>
    </xf>
    <xf numFmtId="49" fontId="3" fillId="0" borderId="14" xfId="44" applyNumberFormat="1" applyFont="1" applyFill="1" applyBorder="1" applyAlignment="1">
      <alignment horizontal="right"/>
      <protection/>
    </xf>
    <xf numFmtId="49" fontId="8" fillId="7" borderId="14" xfId="44" applyNumberFormat="1" applyFont="1" applyFill="1" applyBorder="1" applyAlignment="1">
      <alignment horizontal="left"/>
      <protection/>
    </xf>
    <xf numFmtId="49" fontId="3" fillId="0" borderId="14" xfId="44" applyNumberFormat="1" applyFont="1" applyFill="1" applyBorder="1">
      <alignment/>
      <protection/>
    </xf>
    <xf numFmtId="49" fontId="3" fillId="7" borderId="14" xfId="44" applyNumberFormat="1" applyFont="1" applyFill="1" applyBorder="1" applyAlignment="1">
      <alignment horizontal="left"/>
      <protection/>
    </xf>
    <xf numFmtId="0" fontId="3" fillId="7" borderId="14" xfId="44" applyFont="1" applyFill="1" applyBorder="1">
      <alignment/>
      <protection/>
    </xf>
    <xf numFmtId="49" fontId="6" fillId="0" borderId="14" xfId="44" applyNumberFormat="1" applyFont="1" applyFill="1" applyBorder="1">
      <alignment/>
      <protection/>
    </xf>
    <xf numFmtId="49" fontId="6" fillId="0" borderId="14" xfId="44" applyNumberFormat="1" applyFont="1" applyFill="1" applyBorder="1" applyAlignment="1">
      <alignment horizontal="left"/>
      <protection/>
    </xf>
    <xf numFmtId="49" fontId="7" fillId="0" borderId="14" xfId="44" applyNumberFormat="1" applyFont="1" applyFill="1" applyBorder="1" applyAlignment="1">
      <alignment horizontal="left"/>
      <protection/>
    </xf>
    <xf numFmtId="49" fontId="3" fillId="0" borderId="14" xfId="44" applyNumberFormat="1" applyFont="1" applyFill="1" applyBorder="1" applyAlignment="1">
      <alignment horizontal="left"/>
      <protection/>
    </xf>
    <xf numFmtId="49" fontId="0" fillId="0" borderId="15" xfId="44" applyNumberFormat="1" applyFont="1" applyFill="1" applyBorder="1" applyAlignment="1">
      <alignment horizontal="left"/>
      <protection/>
    </xf>
    <xf numFmtId="49" fontId="3" fillId="0" borderId="15" xfId="44" applyNumberFormat="1" applyFont="1" applyFill="1" applyBorder="1" applyAlignment="1">
      <alignment horizontal="left"/>
      <protection/>
    </xf>
    <xf numFmtId="49" fontId="6" fillId="7" borderId="14" xfId="44" applyNumberFormat="1" applyFont="1" applyFill="1" applyBorder="1">
      <alignment/>
      <protection/>
    </xf>
    <xf numFmtId="49" fontId="6" fillId="7" borderId="15" xfId="44" applyNumberFormat="1" applyFont="1" applyFill="1" applyBorder="1" applyAlignment="1">
      <alignment horizontal="left"/>
      <protection/>
    </xf>
    <xf numFmtId="49" fontId="6" fillId="0" borderId="15" xfId="44" applyNumberFormat="1" applyFont="1" applyFill="1" applyBorder="1" applyAlignment="1">
      <alignment horizontal="left"/>
      <protection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16" fontId="8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49" fontId="7" fillId="7" borderId="14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3" fontId="3" fillId="7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49" fontId="8" fillId="0" borderId="14" xfId="45" applyNumberFormat="1" applyFont="1" applyFill="1" applyBorder="1">
      <alignment/>
      <protection/>
    </xf>
    <xf numFmtId="49" fontId="8" fillId="0" borderId="14" xfId="45" applyNumberFormat="1" applyFont="1" applyFill="1" applyBorder="1" applyAlignment="1">
      <alignment horizontal="right"/>
      <protection/>
    </xf>
    <xf numFmtId="0" fontId="8" fillId="0" borderId="14" xfId="45" applyFont="1" applyFill="1" applyBorder="1" applyAlignment="1">
      <alignment horizontal="center"/>
      <protection/>
    </xf>
    <xf numFmtId="0" fontId="0" fillId="0" borderId="15" xfId="45" applyFont="1" applyFill="1" applyBorder="1">
      <alignment/>
      <protection/>
    </xf>
    <xf numFmtId="0" fontId="0" fillId="0" borderId="14" xfId="45" applyFont="1" applyFill="1" applyBorder="1">
      <alignment/>
      <protection/>
    </xf>
    <xf numFmtId="2" fontId="0" fillId="0" borderId="14" xfId="0" applyNumberFormat="1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3" fontId="0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2" fontId="4" fillId="0" borderId="14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49" fontId="8" fillId="7" borderId="14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13" fillId="0" borderId="14" xfId="44" applyNumberFormat="1" applyFont="1" applyFill="1" applyBorder="1">
      <alignment/>
      <protection/>
    </xf>
    <xf numFmtId="49" fontId="3" fillId="0" borderId="16" xfId="44" applyNumberFormat="1" applyFont="1" applyFill="1" applyBorder="1">
      <alignment/>
      <protection/>
    </xf>
    <xf numFmtId="49" fontId="3" fillId="0" borderId="16" xfId="44" applyNumberFormat="1" applyFont="1" applyFill="1" applyBorder="1" applyAlignment="1">
      <alignment horizontal="left"/>
      <protection/>
    </xf>
    <xf numFmtId="0" fontId="3" fillId="0" borderId="16" xfId="44" applyFont="1" applyFill="1" applyBorder="1">
      <alignment/>
      <protection/>
    </xf>
    <xf numFmtId="49" fontId="3" fillId="0" borderId="16" xfId="44" applyNumberFormat="1" applyFont="1" applyFill="1" applyBorder="1" applyAlignment="1">
      <alignment horizontal="right"/>
      <protection/>
    </xf>
    <xf numFmtId="3" fontId="3" fillId="0" borderId="16" xfId="44" applyNumberFormat="1" applyFont="1" applyFill="1" applyBorder="1">
      <alignment/>
      <protection/>
    </xf>
    <xf numFmtId="49" fontId="6" fillId="7" borderId="17" xfId="44" applyNumberFormat="1" applyFont="1" applyFill="1" applyBorder="1">
      <alignment/>
      <protection/>
    </xf>
    <xf numFmtId="49" fontId="6" fillId="7" borderId="17" xfId="44" applyNumberFormat="1" applyFont="1" applyFill="1" applyBorder="1" applyAlignment="1">
      <alignment horizontal="left"/>
      <protection/>
    </xf>
    <xf numFmtId="0" fontId="6" fillId="7" borderId="17" xfId="44" applyFont="1" applyFill="1" applyBorder="1">
      <alignment/>
      <protection/>
    </xf>
    <xf numFmtId="49" fontId="6" fillId="7" borderId="17" xfId="44" applyNumberFormat="1" applyFont="1" applyFill="1" applyBorder="1" applyAlignment="1">
      <alignment horizontal="right"/>
      <protection/>
    </xf>
    <xf numFmtId="3" fontId="6" fillId="7" borderId="17" xfId="44" applyNumberFormat="1" applyFon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6" fillId="0" borderId="14" xfId="44" applyNumberFormat="1" applyFont="1" applyFill="1" applyBorder="1">
      <alignment/>
      <protection/>
    </xf>
    <xf numFmtId="49" fontId="6" fillId="0" borderId="14" xfId="44" applyNumberFormat="1" applyFont="1" applyFill="1" applyBorder="1" applyAlignment="1">
      <alignment horizontal="left"/>
      <protection/>
    </xf>
    <xf numFmtId="0" fontId="6" fillId="0" borderId="14" xfId="44" applyFont="1" applyFill="1" applyBorder="1">
      <alignment/>
      <protection/>
    </xf>
    <xf numFmtId="49" fontId="6" fillId="0" borderId="14" xfId="44" applyNumberFormat="1" applyFont="1" applyFill="1" applyBorder="1" applyAlignment="1">
      <alignment horizontal="right"/>
      <protection/>
    </xf>
    <xf numFmtId="3" fontId="6" fillId="0" borderId="14" xfId="44" applyNumberFormat="1" applyFont="1" applyFill="1" applyBorder="1">
      <alignment/>
      <protection/>
    </xf>
    <xf numFmtId="3" fontId="6" fillId="0" borderId="14" xfId="44" applyNumberFormat="1" applyFont="1" applyFill="1" applyBorder="1" applyAlignment="1">
      <alignment horizontal="right"/>
      <protection/>
    </xf>
    <xf numFmtId="0" fontId="3" fillId="0" borderId="14" xfId="0" applyFont="1" applyFill="1" applyBorder="1" applyAlignment="1">
      <alignment horizontal="left"/>
    </xf>
    <xf numFmtId="49" fontId="3" fillId="0" borderId="14" xfId="44" applyNumberFormat="1" applyFont="1" applyFill="1" applyBorder="1" applyAlignment="1">
      <alignment/>
      <protection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49" fontId="3" fillId="0" borderId="18" xfId="44" applyNumberFormat="1" applyFont="1" applyFill="1" applyBorder="1" applyAlignment="1">
      <alignment horizontal="left"/>
      <protection/>
    </xf>
    <xf numFmtId="49" fontId="3" fillId="0" borderId="18" xfId="44" applyNumberFormat="1" applyFont="1" applyFill="1" applyBorder="1" applyAlignment="1">
      <alignment/>
      <protection/>
    </xf>
    <xf numFmtId="3" fontId="3" fillId="0" borderId="18" xfId="44" applyNumberFormat="1" applyFont="1" applyFill="1" applyBorder="1">
      <alignment/>
      <protection/>
    </xf>
    <xf numFmtId="49" fontId="3" fillId="7" borderId="17" xfId="44" applyNumberFormat="1" applyFont="1" applyFill="1" applyBorder="1">
      <alignment/>
      <protection/>
    </xf>
    <xf numFmtId="49" fontId="3" fillId="7" borderId="17" xfId="44" applyNumberFormat="1" applyFont="1" applyFill="1" applyBorder="1" applyAlignment="1">
      <alignment horizontal="left"/>
      <protection/>
    </xf>
    <xf numFmtId="49" fontId="3" fillId="7" borderId="17" xfId="44" applyNumberFormat="1" applyFont="1" applyFill="1" applyBorder="1" applyAlignment="1">
      <alignment horizontal="right"/>
      <protection/>
    </xf>
    <xf numFmtId="3" fontId="3" fillId="7" borderId="17" xfId="44" applyNumberFormat="1" applyFont="1" applyFill="1" applyBorder="1">
      <alignment/>
      <protection/>
    </xf>
    <xf numFmtId="49" fontId="0" fillId="0" borderId="14" xfId="44" applyNumberFormat="1" applyFont="1" applyBorder="1">
      <alignment/>
      <protection/>
    </xf>
    <xf numFmtId="49" fontId="0" fillId="0" borderId="14" xfId="44" applyNumberFormat="1" applyFont="1" applyBorder="1" applyAlignment="1">
      <alignment horizontal="left"/>
      <protection/>
    </xf>
    <xf numFmtId="49" fontId="3" fillId="0" borderId="14" xfId="44" applyNumberFormat="1" applyFont="1" applyBorder="1">
      <alignment/>
      <protection/>
    </xf>
    <xf numFmtId="49" fontId="3" fillId="0" borderId="14" xfId="44" applyNumberFormat="1" applyFont="1" applyBorder="1" applyAlignment="1">
      <alignment horizontal="left"/>
      <protection/>
    </xf>
    <xf numFmtId="0" fontId="0" fillId="24" borderId="0" xfId="0" applyFill="1" applyAlignment="1">
      <alignment/>
    </xf>
    <xf numFmtId="3" fontId="0" fillId="25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6" fillId="0" borderId="14" xfId="44" applyNumberFormat="1" applyFont="1" applyFill="1" applyBorder="1" applyAlignment="1">
      <alignment horizontal="right"/>
      <protection/>
    </xf>
    <xf numFmtId="3" fontId="14" fillId="0" borderId="14" xfId="44" applyNumberFormat="1" applyFont="1" applyFill="1" applyBorder="1" applyAlignment="1">
      <alignment horizontal="right"/>
      <protection/>
    </xf>
    <xf numFmtId="3" fontId="15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6" fillId="0" borderId="17" xfId="44" applyNumberFormat="1" applyFont="1" applyFill="1" applyBorder="1">
      <alignment/>
      <protection/>
    </xf>
    <xf numFmtId="3" fontId="1" fillId="0" borderId="14" xfId="0" applyNumberFormat="1" applyFont="1" applyFill="1" applyBorder="1" applyAlignment="1">
      <alignment horizontal="right"/>
    </xf>
    <xf numFmtId="3" fontId="3" fillId="0" borderId="17" xfId="44" applyNumberFormat="1" applyFont="1" applyFill="1" applyBorder="1">
      <alignment/>
      <protection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14" xfId="0" applyNumberFormat="1" applyFont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3" fillId="7" borderId="14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9" fillId="0" borderId="14" xfId="44" applyFont="1" applyFill="1" applyBorder="1" applyAlignment="1">
      <alignment horizontal="center"/>
      <protection/>
    </xf>
    <xf numFmtId="3" fontId="9" fillId="0" borderId="14" xfId="44" applyNumberFormat="1" applyFont="1" applyFill="1" applyBorder="1" applyAlignment="1">
      <alignment horizontal="center"/>
      <protection/>
    </xf>
    <xf numFmtId="3" fontId="12" fillId="0" borderId="14" xfId="44" applyNumberFormat="1" applyFont="1" applyFill="1" applyBorder="1" applyAlignment="1">
      <alignment horizontal="center"/>
      <protection/>
    </xf>
    <xf numFmtId="3" fontId="0" fillId="0" borderId="14" xfId="45" applyNumberFormat="1" applyFont="1" applyFill="1" applyBorder="1" applyAlignment="1">
      <alignment horizontal="right"/>
      <protection/>
    </xf>
    <xf numFmtId="3" fontId="12" fillId="0" borderId="14" xfId="44" applyNumberFormat="1" applyFont="1" applyFill="1" applyBorder="1" applyAlignment="1">
      <alignment horizontal="center"/>
      <protection/>
    </xf>
    <xf numFmtId="3" fontId="13" fillId="0" borderId="14" xfId="44" applyNumberFormat="1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 horizontal="right"/>
    </xf>
    <xf numFmtId="3" fontId="16" fillId="0" borderId="14" xfId="44" applyNumberFormat="1" applyFont="1" applyFill="1" applyBorder="1" applyAlignment="1">
      <alignment horizontal="right"/>
      <protection/>
    </xf>
    <xf numFmtId="3" fontId="15" fillId="0" borderId="14" xfId="44" applyNumberFormat="1" applyFont="1" applyFill="1" applyBorder="1" applyAlignment="1">
      <alignment horizontal="right"/>
      <protection/>
    </xf>
    <xf numFmtId="3" fontId="15" fillId="0" borderId="14" xfId="44" applyNumberFormat="1" applyFont="1" applyFill="1" applyBorder="1" applyAlignment="1">
      <alignment horizontal="right"/>
      <protection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" fillId="25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25" borderId="1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25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24" borderId="13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24" borderId="14" xfId="0" applyNumberFormat="1" applyFont="1" applyFill="1" applyBorder="1" applyAlignment="1">
      <alignment horizontal="right"/>
    </xf>
    <xf numFmtId="3" fontId="8" fillId="25" borderId="14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horizontal="right"/>
    </xf>
    <xf numFmtId="49" fontId="7" fillId="0" borderId="15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7" fillId="24" borderId="14" xfId="0" applyNumberFormat="1" applyFont="1" applyFill="1" applyBorder="1" applyAlignment="1">
      <alignment horizontal="right"/>
    </xf>
    <xf numFmtId="3" fontId="7" fillId="25" borderId="14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18" fillId="25" borderId="14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3" fontId="19" fillId="25" borderId="14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49" fontId="8" fillId="0" borderId="14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3" fontId="7" fillId="7" borderId="14" xfId="0" applyNumberFormat="1" applyFont="1" applyFill="1" applyBorder="1" applyAlignment="1">
      <alignment horizontal="right"/>
    </xf>
    <xf numFmtId="0" fontId="20" fillId="24" borderId="14" xfId="44" applyFont="1" applyFill="1" applyBorder="1" applyAlignment="1">
      <alignment horizontal="center"/>
      <protection/>
    </xf>
    <xf numFmtId="0" fontId="7" fillId="0" borderId="14" xfId="44" applyFont="1" applyFill="1" applyBorder="1">
      <alignment/>
      <protection/>
    </xf>
    <xf numFmtId="3" fontId="7" fillId="0" borderId="14" xfId="44" applyNumberFormat="1" applyFont="1" applyFill="1" applyBorder="1" applyAlignment="1">
      <alignment horizontal="right"/>
      <protection/>
    </xf>
    <xf numFmtId="3" fontId="7" fillId="7" borderId="14" xfId="44" applyNumberFormat="1" applyFont="1" applyFill="1" applyBorder="1" applyAlignment="1">
      <alignment horizontal="right"/>
      <protection/>
    </xf>
    <xf numFmtId="3" fontId="7" fillId="24" borderId="14" xfId="44" applyNumberFormat="1" applyFont="1" applyFill="1" applyBorder="1" applyAlignment="1">
      <alignment horizontal="right"/>
      <protection/>
    </xf>
    <xf numFmtId="3" fontId="18" fillId="7" borderId="14" xfId="44" applyNumberFormat="1" applyFont="1" applyFill="1" applyBorder="1" applyAlignment="1">
      <alignment horizontal="right"/>
      <protection/>
    </xf>
    <xf numFmtId="3" fontId="7" fillId="0" borderId="14" xfId="44" applyNumberFormat="1" applyFont="1" applyFill="1" applyBorder="1">
      <alignment/>
      <protection/>
    </xf>
    <xf numFmtId="3" fontId="7" fillId="25" borderId="14" xfId="44" applyNumberFormat="1" applyFont="1" applyFill="1" applyBorder="1" applyAlignment="1">
      <alignment horizontal="right"/>
      <protection/>
    </xf>
    <xf numFmtId="3" fontId="8" fillId="0" borderId="14" xfId="44" applyNumberFormat="1" applyFont="1" applyFill="1" applyBorder="1" applyAlignment="1">
      <alignment horizontal="right"/>
      <protection/>
    </xf>
    <xf numFmtId="3" fontId="8" fillId="24" borderId="14" xfId="44" applyNumberFormat="1" applyFont="1" applyFill="1" applyBorder="1" applyAlignment="1">
      <alignment horizontal="right"/>
      <protection/>
    </xf>
    <xf numFmtId="3" fontId="8" fillId="0" borderId="14" xfId="44" applyNumberFormat="1" applyFont="1" applyFill="1" applyBorder="1">
      <alignment/>
      <protection/>
    </xf>
    <xf numFmtId="3" fontId="8" fillId="25" borderId="14" xfId="44" applyNumberFormat="1" applyFont="1" applyFill="1" applyBorder="1" applyAlignment="1">
      <alignment horizontal="right"/>
      <protection/>
    </xf>
    <xf numFmtId="3" fontId="19" fillId="25" borderId="14" xfId="44" applyNumberFormat="1" applyFont="1" applyFill="1" applyBorder="1" applyAlignment="1">
      <alignment horizontal="right"/>
      <protection/>
    </xf>
    <xf numFmtId="3" fontId="7" fillId="7" borderId="14" xfId="44" applyNumberFormat="1" applyFont="1" applyFill="1" applyBorder="1">
      <alignment/>
      <protection/>
    </xf>
    <xf numFmtId="3" fontId="20" fillId="24" borderId="14" xfId="44" applyNumberFormat="1" applyFont="1" applyFill="1" applyBorder="1" applyAlignment="1">
      <alignment horizontal="center"/>
      <protection/>
    </xf>
    <xf numFmtId="49" fontId="7" fillId="0" borderId="14" xfId="44" applyNumberFormat="1" applyFont="1" applyFill="1" applyBorder="1" applyAlignment="1">
      <alignment horizontal="right"/>
      <protection/>
    </xf>
    <xf numFmtId="3" fontId="10" fillId="24" borderId="14" xfId="44" applyNumberFormat="1" applyFont="1" applyFill="1" applyBorder="1" applyAlignment="1">
      <alignment horizontal="center"/>
      <protection/>
    </xf>
    <xf numFmtId="3" fontId="7" fillId="24" borderId="14" xfId="44" applyNumberFormat="1" applyFont="1" applyFill="1" applyBorder="1">
      <alignment/>
      <protection/>
    </xf>
    <xf numFmtId="3" fontId="7" fillId="25" borderId="14" xfId="44" applyNumberFormat="1" applyFont="1" applyFill="1" applyBorder="1">
      <alignment/>
      <protection/>
    </xf>
    <xf numFmtId="3" fontId="8" fillId="24" borderId="14" xfId="44" applyNumberFormat="1" applyFont="1" applyFill="1" applyBorder="1">
      <alignment/>
      <protection/>
    </xf>
    <xf numFmtId="3" fontId="8" fillId="25" borderId="14" xfId="44" applyNumberFormat="1" applyFont="1" applyFill="1" applyBorder="1">
      <alignment/>
      <protection/>
    </xf>
    <xf numFmtId="49" fontId="8" fillId="0" borderId="15" xfId="44" applyNumberFormat="1" applyFont="1" applyFill="1" applyBorder="1" applyAlignment="1">
      <alignment horizontal="left"/>
      <protection/>
    </xf>
    <xf numFmtId="49" fontId="7" fillId="0" borderId="15" xfId="44" applyNumberFormat="1" applyFont="1" applyFill="1" applyBorder="1" applyAlignment="1">
      <alignment horizontal="left"/>
      <protection/>
    </xf>
    <xf numFmtId="49" fontId="7" fillId="7" borderId="15" xfId="44" applyNumberFormat="1" applyFont="1" applyFill="1" applyBorder="1" applyAlignment="1">
      <alignment horizontal="left"/>
      <protection/>
    </xf>
    <xf numFmtId="0" fontId="10" fillId="0" borderId="15" xfId="0" applyFont="1" applyFill="1" applyBorder="1" applyAlignment="1">
      <alignment/>
    </xf>
    <xf numFmtId="3" fontId="8" fillId="0" borderId="15" xfId="0" applyNumberFormat="1" applyFont="1" applyBorder="1" applyAlignment="1">
      <alignment horizontal="right"/>
    </xf>
    <xf numFmtId="0" fontId="8" fillId="0" borderId="15" xfId="45" applyFont="1" applyFill="1" applyBorder="1">
      <alignment/>
      <protection/>
    </xf>
    <xf numFmtId="0" fontId="8" fillId="0" borderId="14" xfId="45" applyFont="1" applyFill="1" applyBorder="1">
      <alignment/>
      <protection/>
    </xf>
    <xf numFmtId="3" fontId="8" fillId="24" borderId="14" xfId="45" applyNumberFormat="1" applyFont="1" applyFill="1" applyBorder="1" applyAlignment="1">
      <alignment horizontal="right"/>
      <protection/>
    </xf>
    <xf numFmtId="2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Border="1" applyAlignment="1">
      <alignment/>
    </xf>
    <xf numFmtId="3" fontId="8" fillId="24" borderId="14" xfId="0" applyNumberFormat="1" applyFont="1" applyFill="1" applyBorder="1" applyAlignment="1">
      <alignment/>
    </xf>
    <xf numFmtId="3" fontId="8" fillId="25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 horizontal="left"/>
    </xf>
    <xf numFmtId="3" fontId="7" fillId="0" borderId="16" xfId="44" applyNumberFormat="1" applyFont="1" applyFill="1" applyBorder="1">
      <alignment/>
      <protection/>
    </xf>
    <xf numFmtId="3" fontId="7" fillId="24" borderId="16" xfId="44" applyNumberFormat="1" applyFont="1" applyFill="1" applyBorder="1">
      <alignment/>
      <protection/>
    </xf>
    <xf numFmtId="49" fontId="7" fillId="7" borderId="17" xfId="44" applyNumberFormat="1" applyFont="1" applyFill="1" applyBorder="1" applyAlignment="1">
      <alignment horizontal="right"/>
      <protection/>
    </xf>
    <xf numFmtId="3" fontId="7" fillId="7" borderId="17" xfId="44" applyNumberFormat="1" applyFont="1" applyFill="1" applyBorder="1">
      <alignment/>
      <protection/>
    </xf>
    <xf numFmtId="3" fontId="7" fillId="24" borderId="17" xfId="44" applyNumberFormat="1" applyFont="1" applyFill="1" applyBorder="1">
      <alignment/>
      <protection/>
    </xf>
    <xf numFmtId="3" fontId="18" fillId="25" borderId="13" xfId="0" applyNumberFormat="1" applyFont="1" applyFill="1" applyBorder="1" applyAlignment="1">
      <alignment horizontal="right"/>
    </xf>
    <xf numFmtId="3" fontId="18" fillId="7" borderId="14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 horizontal="right"/>
    </xf>
    <xf numFmtId="3" fontId="18" fillId="7" borderId="14" xfId="44" applyNumberFormat="1" applyFont="1" applyFill="1" applyBorder="1">
      <alignment/>
      <protection/>
    </xf>
    <xf numFmtId="3" fontId="18" fillId="25" borderId="14" xfId="44" applyNumberFormat="1" applyFont="1" applyFill="1" applyBorder="1">
      <alignment/>
      <protection/>
    </xf>
    <xf numFmtId="49" fontId="8" fillId="0" borderId="16" xfId="44" applyNumberFormat="1" applyFont="1" applyFill="1" applyBorder="1" applyAlignment="1">
      <alignment horizontal="left"/>
      <protection/>
    </xf>
    <xf numFmtId="3" fontId="18" fillId="25" borderId="16" xfId="44" applyNumberFormat="1" applyFont="1" applyFill="1" applyBorder="1">
      <alignment/>
      <protection/>
    </xf>
    <xf numFmtId="49" fontId="18" fillId="0" borderId="14" xfId="44" applyNumberFormat="1" applyFont="1" applyFill="1" applyBorder="1" applyAlignment="1">
      <alignment horizontal="left"/>
      <protection/>
    </xf>
    <xf numFmtId="3" fontId="18" fillId="7" borderId="17" xfId="44" applyNumberFormat="1" applyFont="1" applyFill="1" applyBorder="1">
      <alignment/>
      <protection/>
    </xf>
    <xf numFmtId="3" fontId="18" fillId="0" borderId="14" xfId="44" applyNumberFormat="1" applyFont="1" applyFill="1" applyBorder="1">
      <alignment/>
      <protection/>
    </xf>
    <xf numFmtId="3" fontId="18" fillId="0" borderId="16" xfId="44" applyNumberFormat="1" applyFont="1" applyFill="1" applyBorder="1">
      <alignment/>
      <protection/>
    </xf>
    <xf numFmtId="0" fontId="3" fillId="0" borderId="15" xfId="44" applyFont="1" applyFill="1" applyBorder="1">
      <alignment/>
      <protection/>
    </xf>
    <xf numFmtId="0" fontId="0" fillId="0" borderId="15" xfId="44" applyFont="1" applyBorder="1">
      <alignment/>
      <protection/>
    </xf>
    <xf numFmtId="0" fontId="3" fillId="0" borderId="15" xfId="44" applyFont="1" applyBorder="1">
      <alignment/>
      <protection/>
    </xf>
    <xf numFmtId="49" fontId="3" fillId="0" borderId="0" xfId="44" applyNumberFormat="1" applyFont="1" applyFill="1" applyBorder="1" applyAlignment="1">
      <alignment horizontal="right"/>
      <protection/>
    </xf>
    <xf numFmtId="3" fontId="3" fillId="0" borderId="0" xfId="44" applyNumberFormat="1" applyFont="1" applyFill="1" applyBorder="1">
      <alignment/>
      <protection/>
    </xf>
    <xf numFmtId="3" fontId="3" fillId="0" borderId="0" xfId="44" applyNumberFormat="1" applyFont="1" applyFill="1" applyBorder="1" applyAlignment="1">
      <alignment horizontal="right"/>
      <protection/>
    </xf>
    <xf numFmtId="3" fontId="0" fillId="0" borderId="0" xfId="44" applyNumberFormat="1" applyFont="1" applyFill="1" applyBorder="1" applyAlignment="1">
      <alignment horizontal="right"/>
      <protection/>
    </xf>
    <xf numFmtId="3" fontId="12" fillId="0" borderId="0" xfId="44" applyNumberFormat="1" applyFont="1" applyFill="1" applyBorder="1" applyAlignment="1">
      <alignment horizontal="center"/>
      <protection/>
    </xf>
    <xf numFmtId="49" fontId="0" fillId="0" borderId="0" xfId="44" applyNumberFormat="1" applyFont="1" applyFill="1" applyBorder="1" applyAlignment="1">
      <alignment horizontal="right"/>
      <protection/>
    </xf>
    <xf numFmtId="3" fontId="0" fillId="0" borderId="0" xfId="44" applyNumberFormat="1" applyFont="1" applyFill="1" applyBorder="1">
      <alignment/>
      <protection/>
    </xf>
    <xf numFmtId="3" fontId="9" fillId="0" borderId="0" xfId="44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0" borderId="14" xfId="44" applyNumberFormat="1" applyFont="1" applyFill="1" applyBorder="1" applyAlignment="1">
      <alignment horizontal="center"/>
      <protection/>
    </xf>
    <xf numFmtId="0" fontId="3" fillId="0" borderId="15" xfId="44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3" fillId="0" borderId="19" xfId="44" applyFont="1" applyFill="1" applyBorder="1">
      <alignment/>
      <protection/>
    </xf>
    <xf numFmtId="0" fontId="3" fillId="7" borderId="20" xfId="44" applyFont="1" applyFill="1" applyBorder="1">
      <alignment/>
      <protection/>
    </xf>
    <xf numFmtId="3" fontId="18" fillId="0" borderId="14" xfId="0" applyNumberFormat="1" applyFont="1" applyFill="1" applyBorder="1" applyAlignment="1">
      <alignment horizontal="right"/>
    </xf>
    <xf numFmtId="49" fontId="3" fillId="0" borderId="13" xfId="44" applyNumberFormat="1" applyFont="1" applyFill="1" applyBorder="1">
      <alignment/>
      <protection/>
    </xf>
    <xf numFmtId="49" fontId="3" fillId="0" borderId="13" xfId="44" applyNumberFormat="1" applyFont="1" applyFill="1" applyBorder="1" applyAlignment="1">
      <alignment horizontal="left"/>
      <protection/>
    </xf>
    <xf numFmtId="0" fontId="3" fillId="0" borderId="13" xfId="44" applyFont="1" applyFill="1" applyBorder="1">
      <alignment/>
      <protection/>
    </xf>
    <xf numFmtId="49" fontId="8" fillId="0" borderId="13" xfId="44" applyNumberFormat="1" applyFont="1" applyFill="1" applyBorder="1" applyAlignment="1">
      <alignment horizontal="left"/>
      <protection/>
    </xf>
    <xf numFmtId="3" fontId="7" fillId="0" borderId="13" xfId="44" applyNumberFormat="1" applyFont="1" applyFill="1" applyBorder="1">
      <alignment/>
      <protection/>
    </xf>
    <xf numFmtId="3" fontId="7" fillId="24" borderId="13" xfId="44" applyNumberFormat="1" applyFont="1" applyFill="1" applyBorder="1">
      <alignment/>
      <protection/>
    </xf>
    <xf numFmtId="3" fontId="18" fillId="0" borderId="13" xfId="44" applyNumberFormat="1" applyFont="1" applyFill="1" applyBorder="1">
      <alignment/>
      <protection/>
    </xf>
    <xf numFmtId="3" fontId="7" fillId="25" borderId="13" xfId="44" applyNumberFormat="1" applyFont="1" applyFill="1" applyBorder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0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8"/>
  <sheetViews>
    <sheetView tabSelected="1" zoomScaleSheetLayoutView="75" zoomScalePageLayoutView="0" workbookViewId="0" topLeftCell="D1">
      <selection activeCell="I363" sqref="I363"/>
    </sheetView>
  </sheetViews>
  <sheetFormatPr defaultColWidth="9.00390625" defaultRowHeight="12.75"/>
  <cols>
    <col min="1" max="1" width="6.125" style="1" hidden="1" customWidth="1"/>
    <col min="2" max="2" width="6.375" style="0" hidden="1" customWidth="1"/>
    <col min="3" max="3" width="4.75390625" style="2" hidden="1" customWidth="1"/>
    <col min="4" max="4" width="42.125" style="0" customWidth="1"/>
    <col min="5" max="5" width="11.00390625" style="0" customWidth="1"/>
    <col min="6" max="6" width="9.125" style="239" customWidth="1"/>
    <col min="7" max="7" width="9.25390625" style="3" customWidth="1"/>
    <col min="8" max="8" width="10.375" style="3" customWidth="1"/>
    <col min="9" max="9" width="8.75390625" style="3" customWidth="1"/>
    <col min="10" max="10" width="9.875" style="240" customWidth="1"/>
    <col min="11" max="11" width="4.00390625" style="241" customWidth="1"/>
    <col min="12" max="12" width="9.125" style="44" customWidth="1"/>
    <col min="13" max="16384" width="9.125" style="45" customWidth="1"/>
  </cols>
  <sheetData>
    <row r="1" spans="4:10" ht="14.25">
      <c r="D1" s="297"/>
      <c r="E1" s="297"/>
      <c r="F1" s="298"/>
      <c r="G1" s="299"/>
      <c r="H1" s="299"/>
      <c r="I1" s="299"/>
      <c r="J1" s="300"/>
    </row>
    <row r="2" spans="1:10" ht="12.75">
      <c r="A2" s="251" t="s">
        <v>0</v>
      </c>
      <c r="B2" s="252"/>
      <c r="C2" s="253"/>
      <c r="D2" s="297"/>
      <c r="E2" s="297"/>
      <c r="F2" s="298"/>
      <c r="G2" s="299"/>
      <c r="H2" s="301"/>
      <c r="I2" s="301"/>
      <c r="J2" s="300"/>
    </row>
    <row r="3" spans="1:12" s="47" customFormat="1" ht="12.75">
      <c r="A3" s="255" t="s">
        <v>1</v>
      </c>
      <c r="B3" s="255" t="s">
        <v>2</v>
      </c>
      <c r="C3" s="256" t="s">
        <v>3</v>
      </c>
      <c r="D3" s="302" t="s">
        <v>4</v>
      </c>
      <c r="E3" s="303" t="s">
        <v>5</v>
      </c>
      <c r="F3" s="304" t="s">
        <v>6</v>
      </c>
      <c r="G3" s="305" t="s">
        <v>5</v>
      </c>
      <c r="H3" s="305" t="s">
        <v>385</v>
      </c>
      <c r="I3" s="306" t="s">
        <v>7</v>
      </c>
      <c r="J3" s="307" t="s">
        <v>429</v>
      </c>
      <c r="K3" s="7"/>
      <c r="L3" s="46"/>
    </row>
    <row r="4" spans="1:12" s="47" customFormat="1" ht="13.5" thickBot="1">
      <c r="A4" s="257" t="s">
        <v>8</v>
      </c>
      <c r="B4" s="257" t="s">
        <v>8</v>
      </c>
      <c r="C4" s="257" t="s">
        <v>9</v>
      </c>
      <c r="D4" s="308"/>
      <c r="E4" s="309" t="s">
        <v>10</v>
      </c>
      <c r="F4" s="310" t="s">
        <v>11</v>
      </c>
      <c r="G4" s="311" t="s">
        <v>12</v>
      </c>
      <c r="H4" s="312">
        <v>2012</v>
      </c>
      <c r="I4" s="313">
        <v>2012</v>
      </c>
      <c r="J4" s="314">
        <v>2012</v>
      </c>
      <c r="K4" s="11"/>
      <c r="L4" s="46"/>
    </row>
    <row r="5" spans="1:12" s="48" customFormat="1" ht="13.5" thickTop="1">
      <c r="A5" s="259" t="s">
        <v>13</v>
      </c>
      <c r="B5" s="259" t="s">
        <v>14</v>
      </c>
      <c r="C5" s="259"/>
      <c r="D5" s="315" t="s">
        <v>15</v>
      </c>
      <c r="E5" s="316">
        <f>SUM(E6:E7)</f>
        <v>898683</v>
      </c>
      <c r="F5" s="317">
        <f>SUM(F6:F7)</f>
        <v>820000</v>
      </c>
      <c r="G5" s="316">
        <f>SUM(G6:G7)</f>
        <v>615198</v>
      </c>
      <c r="H5" s="316">
        <f>SUM(H6:H7)</f>
        <v>829107</v>
      </c>
      <c r="I5" s="316">
        <f>SUM(I6:I7)</f>
        <v>829107</v>
      </c>
      <c r="J5" s="376">
        <v>825000</v>
      </c>
      <c r="K5" s="242"/>
      <c r="L5" s="4"/>
    </row>
    <row r="6" spans="1:12" s="50" customFormat="1" ht="12.75">
      <c r="A6" s="260"/>
      <c r="B6" s="261" t="s">
        <v>14</v>
      </c>
      <c r="C6" s="260" t="s">
        <v>16</v>
      </c>
      <c r="D6" s="318" t="s">
        <v>17</v>
      </c>
      <c r="E6" s="319">
        <v>874070</v>
      </c>
      <c r="F6" s="320">
        <v>798400</v>
      </c>
      <c r="G6" s="319">
        <v>601876</v>
      </c>
      <c r="H6" s="319">
        <v>802507</v>
      </c>
      <c r="I6" s="319">
        <v>802507</v>
      </c>
      <c r="J6" s="331">
        <v>798400</v>
      </c>
      <c r="K6" s="18"/>
      <c r="L6" s="49"/>
    </row>
    <row r="7" spans="1:12" s="52" customFormat="1" ht="12.75">
      <c r="A7" s="264"/>
      <c r="B7" s="265" t="s">
        <v>14</v>
      </c>
      <c r="C7" s="264" t="s">
        <v>16</v>
      </c>
      <c r="D7" s="322" t="s">
        <v>402</v>
      </c>
      <c r="E7" s="323">
        <v>24613</v>
      </c>
      <c r="F7" s="320">
        <v>21600</v>
      </c>
      <c r="G7" s="323">
        <v>13322</v>
      </c>
      <c r="H7" s="323">
        <v>26600</v>
      </c>
      <c r="I7" s="323">
        <v>26600</v>
      </c>
      <c r="J7" s="321">
        <v>26600</v>
      </c>
      <c r="K7" s="246"/>
      <c r="L7" s="51"/>
    </row>
    <row r="8" spans="1:12" s="52" customFormat="1" ht="12.75">
      <c r="A8" s="264"/>
      <c r="B8" s="268" t="s">
        <v>18</v>
      </c>
      <c r="C8" s="264" t="s">
        <v>16</v>
      </c>
      <c r="D8" s="324" t="s">
        <v>387</v>
      </c>
      <c r="E8" s="325">
        <v>26362</v>
      </c>
      <c r="F8" s="326">
        <v>46000</v>
      </c>
      <c r="G8" s="325">
        <v>24981</v>
      </c>
      <c r="H8" s="325">
        <v>46000</v>
      </c>
      <c r="I8" s="325">
        <v>46000</v>
      </c>
      <c r="J8" s="327">
        <v>46000</v>
      </c>
      <c r="K8" s="21"/>
      <c r="L8" s="51"/>
    </row>
    <row r="9" spans="1:12" s="48" customFormat="1" ht="12.75">
      <c r="A9" s="269"/>
      <c r="B9" s="269" t="s">
        <v>18</v>
      </c>
      <c r="C9" s="269" t="s">
        <v>16</v>
      </c>
      <c r="D9" s="324" t="s">
        <v>388</v>
      </c>
      <c r="E9" s="328">
        <v>292340</v>
      </c>
      <c r="F9" s="326">
        <v>281800</v>
      </c>
      <c r="G9" s="328">
        <v>205597</v>
      </c>
      <c r="H9" s="328">
        <v>234476</v>
      </c>
      <c r="I9" s="328">
        <v>274129</v>
      </c>
      <c r="J9" s="329">
        <v>281800</v>
      </c>
      <c r="K9" s="21"/>
      <c r="L9" s="4"/>
    </row>
    <row r="10" spans="1:12" s="48" customFormat="1" ht="12.75">
      <c r="A10" s="269"/>
      <c r="B10" s="269" t="s">
        <v>19</v>
      </c>
      <c r="C10" s="269"/>
      <c r="D10" s="324" t="s">
        <v>20</v>
      </c>
      <c r="E10" s="328">
        <f>SUM(E11+E12+E19+E32+E33+E38+E39)</f>
        <v>789050</v>
      </c>
      <c r="F10" s="326">
        <f>SUM(F11+F12+F19+F32+F33+F38+F39)</f>
        <v>782010</v>
      </c>
      <c r="G10" s="328">
        <f>SUM(G11+G12+G19+G32+G33+G38+G39)</f>
        <v>510659</v>
      </c>
      <c r="H10" s="328">
        <f>SUM(H11+H12+H19+H32+H33+H38+H39)</f>
        <v>920600</v>
      </c>
      <c r="I10" s="328">
        <f>SUM(I11+I12+I19+I32+I33+I38+I39)</f>
        <v>881600</v>
      </c>
      <c r="J10" s="329">
        <v>749450</v>
      </c>
      <c r="K10" s="21"/>
      <c r="L10" s="4"/>
    </row>
    <row r="11" spans="1:12" s="54" customFormat="1" ht="12.75">
      <c r="A11" s="29"/>
      <c r="B11" s="270">
        <v>631</v>
      </c>
      <c r="C11" s="29" t="s">
        <v>16</v>
      </c>
      <c r="D11" s="330" t="s">
        <v>21</v>
      </c>
      <c r="E11" s="328">
        <v>876</v>
      </c>
      <c r="F11" s="326">
        <v>800</v>
      </c>
      <c r="G11" s="328">
        <v>865</v>
      </c>
      <c r="H11" s="328">
        <v>900</v>
      </c>
      <c r="I11" s="328">
        <v>900</v>
      </c>
      <c r="J11" s="329">
        <v>800</v>
      </c>
      <c r="K11" s="21"/>
      <c r="L11" s="53"/>
    </row>
    <row r="12" spans="1:12" s="54" customFormat="1" ht="12.75">
      <c r="A12" s="29"/>
      <c r="B12" s="270">
        <v>632</v>
      </c>
      <c r="C12" s="29" t="s">
        <v>16</v>
      </c>
      <c r="D12" s="330" t="s">
        <v>22</v>
      </c>
      <c r="E12" s="328">
        <f aca="true" t="shared" si="0" ref="E12:J12">SUM(E13:E18)</f>
        <v>242299</v>
      </c>
      <c r="F12" s="326">
        <f t="shared" si="0"/>
        <v>250064</v>
      </c>
      <c r="G12" s="328">
        <f t="shared" si="0"/>
        <v>184691</v>
      </c>
      <c r="H12" s="328">
        <f t="shared" si="0"/>
        <v>285700</v>
      </c>
      <c r="I12" s="328">
        <f t="shared" si="0"/>
        <v>280900</v>
      </c>
      <c r="J12" s="327">
        <f t="shared" si="0"/>
        <v>280900</v>
      </c>
      <c r="K12" s="243"/>
      <c r="L12" s="53"/>
    </row>
    <row r="13" spans="1:12" s="56" customFormat="1" ht="12.75">
      <c r="A13" s="271"/>
      <c r="B13" s="272"/>
      <c r="C13" s="271"/>
      <c r="D13" s="188" t="s">
        <v>23</v>
      </c>
      <c r="E13" s="319">
        <v>34405</v>
      </c>
      <c r="F13" s="320">
        <v>35700</v>
      </c>
      <c r="G13" s="319">
        <v>37370</v>
      </c>
      <c r="H13" s="319">
        <v>42820</v>
      </c>
      <c r="I13" s="319">
        <v>42820</v>
      </c>
      <c r="J13" s="321">
        <v>42820</v>
      </c>
      <c r="K13" s="323"/>
      <c r="L13" s="55"/>
    </row>
    <row r="14" spans="1:12" s="56" customFormat="1" ht="12.75">
      <c r="A14" s="271"/>
      <c r="B14" s="272"/>
      <c r="C14" s="271"/>
      <c r="D14" s="188" t="s">
        <v>24</v>
      </c>
      <c r="E14" s="319">
        <v>70435</v>
      </c>
      <c r="F14" s="320">
        <v>75000</v>
      </c>
      <c r="G14" s="319">
        <v>53704</v>
      </c>
      <c r="H14" s="319">
        <v>85000</v>
      </c>
      <c r="I14" s="319">
        <v>85000</v>
      </c>
      <c r="J14" s="321">
        <v>85000</v>
      </c>
      <c r="K14" s="323"/>
      <c r="L14" s="55"/>
    </row>
    <row r="15" spans="1:12" s="56" customFormat="1" ht="12.75">
      <c r="A15" s="271"/>
      <c r="B15" s="272"/>
      <c r="C15" s="271"/>
      <c r="D15" s="188" t="s">
        <v>25</v>
      </c>
      <c r="E15" s="319">
        <v>61766</v>
      </c>
      <c r="F15" s="320">
        <v>65000</v>
      </c>
      <c r="G15" s="319">
        <v>35079</v>
      </c>
      <c r="H15" s="319">
        <v>70000</v>
      </c>
      <c r="I15" s="319">
        <v>70000</v>
      </c>
      <c r="J15" s="321">
        <v>70000</v>
      </c>
      <c r="K15" s="323"/>
      <c r="L15" s="55"/>
    </row>
    <row r="16" spans="1:12" s="56" customFormat="1" ht="12.75">
      <c r="A16" s="271"/>
      <c r="B16" s="272"/>
      <c r="C16" s="271"/>
      <c r="D16" s="188" t="s">
        <v>26</v>
      </c>
      <c r="E16" s="319">
        <v>18099</v>
      </c>
      <c r="F16" s="320">
        <v>16000</v>
      </c>
      <c r="G16" s="319">
        <v>18289</v>
      </c>
      <c r="H16" s="319">
        <v>24380</v>
      </c>
      <c r="I16" s="319">
        <v>24380</v>
      </c>
      <c r="J16" s="321">
        <v>24380</v>
      </c>
      <c r="K16" s="323"/>
      <c r="L16" s="55"/>
    </row>
    <row r="17" spans="1:12" s="56" customFormat="1" ht="12.75">
      <c r="A17" s="271"/>
      <c r="B17" s="272"/>
      <c r="C17" s="271"/>
      <c r="D17" s="188" t="s">
        <v>27</v>
      </c>
      <c r="E17" s="319">
        <v>34980</v>
      </c>
      <c r="F17" s="320">
        <v>35000</v>
      </c>
      <c r="G17" s="319">
        <v>23683</v>
      </c>
      <c r="H17" s="319">
        <v>40800</v>
      </c>
      <c r="I17" s="319">
        <v>36000</v>
      </c>
      <c r="J17" s="321">
        <v>36000</v>
      </c>
      <c r="K17" s="323"/>
      <c r="L17" s="55"/>
    </row>
    <row r="18" spans="1:12" s="56" customFormat="1" ht="12.75">
      <c r="A18" s="271"/>
      <c r="B18" s="272"/>
      <c r="C18" s="271"/>
      <c r="D18" s="188" t="s">
        <v>28</v>
      </c>
      <c r="E18" s="319">
        <v>22614</v>
      </c>
      <c r="F18" s="320">
        <v>23364</v>
      </c>
      <c r="G18" s="319">
        <v>16566</v>
      </c>
      <c r="H18" s="319">
        <v>22700</v>
      </c>
      <c r="I18" s="319">
        <v>22700</v>
      </c>
      <c r="J18" s="321">
        <v>22700</v>
      </c>
      <c r="K18" s="323"/>
      <c r="L18" s="55"/>
    </row>
    <row r="19" spans="1:12" s="54" customFormat="1" ht="12.75">
      <c r="A19" s="29"/>
      <c r="B19" s="270">
        <v>633</v>
      </c>
      <c r="C19" s="29"/>
      <c r="D19" s="330" t="s">
        <v>29</v>
      </c>
      <c r="E19" s="328">
        <f>SUM(E20:E31)</f>
        <v>74270</v>
      </c>
      <c r="F19" s="326">
        <f>SUM(F20:F31)</f>
        <v>69500</v>
      </c>
      <c r="G19" s="328">
        <f>SUM(G20:G31)</f>
        <v>32699</v>
      </c>
      <c r="H19" s="328">
        <f>SUM(H20:H31)</f>
        <v>102350</v>
      </c>
      <c r="I19" s="328">
        <f>SUM(I20:I31)</f>
        <v>85850</v>
      </c>
      <c r="J19" s="329">
        <v>39950</v>
      </c>
      <c r="K19" s="21"/>
      <c r="L19" s="53"/>
    </row>
    <row r="20" spans="1:12" s="56" customFormat="1" ht="12.75">
      <c r="A20" s="271"/>
      <c r="B20" s="272"/>
      <c r="C20" s="271" t="s">
        <v>16</v>
      </c>
      <c r="D20" s="188" t="s">
        <v>30</v>
      </c>
      <c r="E20" s="319">
        <v>4019</v>
      </c>
      <c r="F20" s="320">
        <v>4000</v>
      </c>
      <c r="G20" s="319">
        <v>3939</v>
      </c>
      <c r="H20" s="319">
        <v>15000</v>
      </c>
      <c r="I20" s="319">
        <v>15000</v>
      </c>
      <c r="J20" s="331">
        <v>0</v>
      </c>
      <c r="K20" s="378"/>
      <c r="L20" s="55"/>
    </row>
    <row r="21" spans="1:12" s="56" customFormat="1" ht="12.75">
      <c r="A21" s="271"/>
      <c r="B21" s="274"/>
      <c r="C21" s="271" t="s">
        <v>16</v>
      </c>
      <c r="D21" s="188" t="s">
        <v>31</v>
      </c>
      <c r="E21" s="319">
        <v>8884</v>
      </c>
      <c r="F21" s="320">
        <v>9000</v>
      </c>
      <c r="G21" s="319">
        <v>510</v>
      </c>
      <c r="H21" s="319">
        <v>26500</v>
      </c>
      <c r="I21" s="319">
        <v>10000</v>
      </c>
      <c r="J21" s="331">
        <v>0</v>
      </c>
      <c r="K21" s="378"/>
      <c r="L21" s="55"/>
    </row>
    <row r="22" spans="1:12" s="56" customFormat="1" ht="12.75">
      <c r="A22" s="271"/>
      <c r="B22" s="274"/>
      <c r="C22" s="271" t="s">
        <v>16</v>
      </c>
      <c r="D22" s="188" t="s">
        <v>386</v>
      </c>
      <c r="E22" s="319">
        <v>3937</v>
      </c>
      <c r="F22" s="320">
        <v>4000</v>
      </c>
      <c r="G22" s="319">
        <v>672</v>
      </c>
      <c r="H22" s="319">
        <v>4000</v>
      </c>
      <c r="I22" s="319">
        <v>4000</v>
      </c>
      <c r="J22" s="321">
        <v>1000</v>
      </c>
      <c r="K22" s="323"/>
      <c r="L22" s="55"/>
    </row>
    <row r="23" spans="1:12" s="56" customFormat="1" ht="12.75">
      <c r="A23" s="271"/>
      <c r="B23" s="274"/>
      <c r="C23" s="271" t="s">
        <v>16</v>
      </c>
      <c r="D23" s="188" t="s">
        <v>32</v>
      </c>
      <c r="E23" s="319">
        <v>39872</v>
      </c>
      <c r="F23" s="320">
        <v>37500</v>
      </c>
      <c r="G23" s="319">
        <v>22710</v>
      </c>
      <c r="H23" s="319">
        <v>43900</v>
      </c>
      <c r="I23" s="319">
        <v>43900</v>
      </c>
      <c r="J23" s="321">
        <v>30000</v>
      </c>
      <c r="K23" s="323"/>
      <c r="L23" s="55"/>
    </row>
    <row r="24" spans="1:12" s="56" customFormat="1" ht="12.75">
      <c r="A24" s="271"/>
      <c r="B24" s="274"/>
      <c r="C24" s="271" t="s">
        <v>16</v>
      </c>
      <c r="D24" s="188" t="s">
        <v>33</v>
      </c>
      <c r="E24" s="319">
        <v>6834</v>
      </c>
      <c r="F24" s="320">
        <v>5000</v>
      </c>
      <c r="G24" s="319">
        <v>2504</v>
      </c>
      <c r="H24" s="319">
        <v>3000</v>
      </c>
      <c r="I24" s="319">
        <v>3000</v>
      </c>
      <c r="J24" s="321">
        <v>3000</v>
      </c>
      <c r="K24" s="323"/>
      <c r="L24" s="55"/>
    </row>
    <row r="25" spans="1:12" s="56" customFormat="1" ht="12.75">
      <c r="A25" s="271"/>
      <c r="B25" s="274"/>
      <c r="C25" s="271" t="s">
        <v>16</v>
      </c>
      <c r="D25" s="188" t="s">
        <v>34</v>
      </c>
      <c r="E25" s="319">
        <v>355</v>
      </c>
      <c r="F25" s="320">
        <v>1000</v>
      </c>
      <c r="G25" s="319">
        <v>173</v>
      </c>
      <c r="H25" s="319">
        <v>1000</v>
      </c>
      <c r="I25" s="319">
        <v>1000</v>
      </c>
      <c r="J25" s="321">
        <v>500</v>
      </c>
      <c r="K25" s="323"/>
      <c r="L25" s="55"/>
    </row>
    <row r="26" spans="1:12" s="56" customFormat="1" ht="12.75">
      <c r="A26" s="271"/>
      <c r="B26" s="274"/>
      <c r="C26" s="271" t="s">
        <v>16</v>
      </c>
      <c r="D26" s="188" t="s">
        <v>35</v>
      </c>
      <c r="E26" s="319">
        <v>4289</v>
      </c>
      <c r="F26" s="320">
        <v>5000</v>
      </c>
      <c r="G26" s="319">
        <v>0</v>
      </c>
      <c r="H26" s="319">
        <v>4000</v>
      </c>
      <c r="I26" s="319">
        <v>4000</v>
      </c>
      <c r="J26" s="321">
        <v>2500</v>
      </c>
      <c r="K26" s="323"/>
      <c r="L26" s="55"/>
    </row>
    <row r="27" spans="1:12" s="56" customFormat="1" ht="12.75">
      <c r="A27" s="271"/>
      <c r="B27" s="274"/>
      <c r="C27" s="271" t="s">
        <v>36</v>
      </c>
      <c r="D27" s="188" t="s">
        <v>37</v>
      </c>
      <c r="E27" s="319">
        <v>485</v>
      </c>
      <c r="F27" s="320">
        <v>500</v>
      </c>
      <c r="G27" s="319">
        <v>294</v>
      </c>
      <c r="H27" s="319">
        <v>500</v>
      </c>
      <c r="I27" s="319">
        <v>500</v>
      </c>
      <c r="J27" s="321">
        <v>500</v>
      </c>
      <c r="K27" s="323"/>
      <c r="L27" s="55"/>
    </row>
    <row r="28" spans="1:12" s="56" customFormat="1" ht="12.75">
      <c r="A28" s="271"/>
      <c r="B28" s="274"/>
      <c r="C28" s="271" t="s">
        <v>16</v>
      </c>
      <c r="D28" s="188" t="s">
        <v>38</v>
      </c>
      <c r="E28" s="319">
        <v>233</v>
      </c>
      <c r="F28" s="320">
        <v>0</v>
      </c>
      <c r="G28" s="319">
        <v>0</v>
      </c>
      <c r="H28" s="319">
        <v>250</v>
      </c>
      <c r="I28" s="319">
        <v>250</v>
      </c>
      <c r="J28" s="321">
        <v>250</v>
      </c>
      <c r="K28" s="323"/>
      <c r="L28" s="55"/>
    </row>
    <row r="29" spans="1:12" s="56" customFormat="1" ht="12.75">
      <c r="A29" s="271"/>
      <c r="B29" s="274"/>
      <c r="C29" s="271" t="s">
        <v>39</v>
      </c>
      <c r="D29" s="188" t="s">
        <v>40</v>
      </c>
      <c r="E29" s="319">
        <v>128</v>
      </c>
      <c r="F29" s="320">
        <v>200</v>
      </c>
      <c r="G29" s="319">
        <v>73</v>
      </c>
      <c r="H29" s="319">
        <v>200</v>
      </c>
      <c r="I29" s="319">
        <v>200</v>
      </c>
      <c r="J29" s="321">
        <v>200</v>
      </c>
      <c r="K29" s="323"/>
      <c r="L29" s="55"/>
    </row>
    <row r="30" spans="1:12" s="56" customFormat="1" ht="12.75">
      <c r="A30" s="271"/>
      <c r="B30" s="274"/>
      <c r="C30" s="271" t="s">
        <v>41</v>
      </c>
      <c r="D30" s="188" t="s">
        <v>42</v>
      </c>
      <c r="E30" s="319">
        <v>1732</v>
      </c>
      <c r="F30" s="320">
        <v>1800</v>
      </c>
      <c r="G30" s="319">
        <v>751</v>
      </c>
      <c r="H30" s="319">
        <v>2000</v>
      </c>
      <c r="I30" s="319">
        <v>2000</v>
      </c>
      <c r="J30" s="321">
        <v>1500</v>
      </c>
      <c r="K30" s="323"/>
      <c r="L30" s="55"/>
    </row>
    <row r="31" spans="1:12" s="56" customFormat="1" ht="12.75">
      <c r="A31" s="271"/>
      <c r="B31" s="274"/>
      <c r="C31" s="271" t="s">
        <v>16</v>
      </c>
      <c r="D31" s="188" t="s">
        <v>43</v>
      </c>
      <c r="E31" s="319">
        <v>3502</v>
      </c>
      <c r="F31" s="320">
        <v>1500</v>
      </c>
      <c r="G31" s="319">
        <v>1073</v>
      </c>
      <c r="H31" s="319">
        <v>2000</v>
      </c>
      <c r="I31" s="319">
        <v>2000</v>
      </c>
      <c r="J31" s="331">
        <v>500</v>
      </c>
      <c r="K31" s="378"/>
      <c r="L31" s="55"/>
    </row>
    <row r="32" spans="1:12" s="58" customFormat="1" ht="12.75">
      <c r="A32" s="29"/>
      <c r="B32" s="30">
        <v>634</v>
      </c>
      <c r="C32" s="271" t="s">
        <v>16</v>
      </c>
      <c r="D32" s="330" t="s">
        <v>389</v>
      </c>
      <c r="E32" s="328">
        <v>16738</v>
      </c>
      <c r="F32" s="326">
        <v>15400</v>
      </c>
      <c r="G32" s="328">
        <v>10715</v>
      </c>
      <c r="H32" s="328">
        <v>20800</v>
      </c>
      <c r="I32" s="328">
        <v>15000</v>
      </c>
      <c r="J32" s="327">
        <v>15000</v>
      </c>
      <c r="K32" s="21"/>
      <c r="L32" s="57"/>
    </row>
    <row r="33" spans="1:12" s="58" customFormat="1" ht="12.75">
      <c r="A33" s="29"/>
      <c r="B33" s="30">
        <v>635</v>
      </c>
      <c r="C33" s="271" t="s">
        <v>16</v>
      </c>
      <c r="D33" s="330" t="s">
        <v>44</v>
      </c>
      <c r="E33" s="328">
        <f>SUM(E34:E37)</f>
        <v>26612</v>
      </c>
      <c r="F33" s="326">
        <f>SUM(F34:F37)</f>
        <v>35500</v>
      </c>
      <c r="G33" s="328">
        <f>SUM(G34:G37)</f>
        <v>22871</v>
      </c>
      <c r="H33" s="328">
        <f>SUM(H34:H37)</f>
        <v>72200</v>
      </c>
      <c r="I33" s="328">
        <f>SUM(I34:I37)</f>
        <v>67500</v>
      </c>
      <c r="J33" s="327">
        <v>33000</v>
      </c>
      <c r="K33" s="21"/>
      <c r="L33" s="57"/>
    </row>
    <row r="34" spans="1:12" s="54" customFormat="1" ht="12.75">
      <c r="A34" s="29"/>
      <c r="B34" s="30"/>
      <c r="C34" s="271"/>
      <c r="D34" s="188" t="s">
        <v>45</v>
      </c>
      <c r="E34" s="319">
        <v>1551</v>
      </c>
      <c r="F34" s="320">
        <v>4500</v>
      </c>
      <c r="G34" s="319">
        <v>1735</v>
      </c>
      <c r="H34" s="319">
        <v>9200</v>
      </c>
      <c r="I34" s="319">
        <v>4500</v>
      </c>
      <c r="J34" s="321">
        <v>4000</v>
      </c>
      <c r="K34" s="18"/>
      <c r="L34" s="53"/>
    </row>
    <row r="35" spans="1:12" s="54" customFormat="1" ht="14.25" customHeight="1">
      <c r="A35" s="29"/>
      <c r="B35" s="30"/>
      <c r="C35" s="271"/>
      <c r="D35" s="188" t="s">
        <v>46</v>
      </c>
      <c r="E35" s="319">
        <v>8754</v>
      </c>
      <c r="F35" s="320">
        <v>8500</v>
      </c>
      <c r="G35" s="319">
        <v>5739</v>
      </c>
      <c r="H35" s="319">
        <v>8000</v>
      </c>
      <c r="I35" s="319">
        <v>8000</v>
      </c>
      <c r="J35" s="321">
        <v>8000</v>
      </c>
      <c r="K35" s="18"/>
      <c r="L35" s="53"/>
    </row>
    <row r="36" spans="1:12" s="54" customFormat="1" ht="14.25" customHeight="1">
      <c r="A36" s="29"/>
      <c r="B36" s="30"/>
      <c r="C36" s="271"/>
      <c r="D36" s="188" t="s">
        <v>47</v>
      </c>
      <c r="E36" s="319">
        <v>2174</v>
      </c>
      <c r="F36" s="320">
        <v>5500</v>
      </c>
      <c r="G36" s="319">
        <v>5428</v>
      </c>
      <c r="H36" s="319">
        <v>20000</v>
      </c>
      <c r="I36" s="319">
        <v>20000</v>
      </c>
      <c r="J36" s="321">
        <v>6000</v>
      </c>
      <c r="K36" s="18"/>
      <c r="L36" s="53"/>
    </row>
    <row r="37" spans="1:12" s="59" customFormat="1" ht="13.5" customHeight="1">
      <c r="A37" s="271"/>
      <c r="B37" s="274"/>
      <c r="C37" s="271"/>
      <c r="D37" s="188" t="s">
        <v>48</v>
      </c>
      <c r="E37" s="319">
        <v>14133</v>
      </c>
      <c r="F37" s="320">
        <v>17000</v>
      </c>
      <c r="G37" s="319">
        <v>9969</v>
      </c>
      <c r="H37" s="319">
        <v>35000</v>
      </c>
      <c r="I37" s="319">
        <v>35000</v>
      </c>
      <c r="J37" s="321">
        <v>15000</v>
      </c>
      <c r="K37" s="18"/>
      <c r="L37" s="53"/>
    </row>
    <row r="38" spans="1:12" s="54" customFormat="1" ht="13.5" customHeight="1">
      <c r="A38" s="29"/>
      <c r="B38" s="30">
        <v>636</v>
      </c>
      <c r="C38" s="271" t="s">
        <v>16</v>
      </c>
      <c r="D38" s="330" t="s">
        <v>390</v>
      </c>
      <c r="E38" s="328">
        <v>3711</v>
      </c>
      <c r="F38" s="326">
        <v>5575</v>
      </c>
      <c r="G38" s="328">
        <v>2232</v>
      </c>
      <c r="H38" s="328">
        <v>4100</v>
      </c>
      <c r="I38" s="328">
        <v>4100</v>
      </c>
      <c r="J38" s="327">
        <v>4000</v>
      </c>
      <c r="K38" s="21"/>
      <c r="L38" s="53"/>
    </row>
    <row r="39" spans="1:12" s="54" customFormat="1" ht="12.75">
      <c r="A39" s="29"/>
      <c r="B39" s="30">
        <v>637</v>
      </c>
      <c r="C39" s="271"/>
      <c r="D39" s="330" t="s">
        <v>49</v>
      </c>
      <c r="E39" s="328">
        <f>SUM(E40:E65)</f>
        <v>424544</v>
      </c>
      <c r="F39" s="326">
        <f>SUM(F40:F65)</f>
        <v>405171</v>
      </c>
      <c r="G39" s="328">
        <f>SUM(G40:G65)</f>
        <v>256586</v>
      </c>
      <c r="H39" s="328">
        <f>SUM(H40:H65)</f>
        <v>434550</v>
      </c>
      <c r="I39" s="328">
        <f>SUM(I40:I65)</f>
        <v>427350</v>
      </c>
      <c r="J39" s="329">
        <v>375800</v>
      </c>
      <c r="K39" s="21"/>
      <c r="L39" s="53"/>
    </row>
    <row r="40" spans="1:12" s="56" customFormat="1" ht="12.75">
      <c r="A40" s="271"/>
      <c r="B40" s="274"/>
      <c r="C40" s="271" t="s">
        <v>16</v>
      </c>
      <c r="D40" s="188" t="s">
        <v>50</v>
      </c>
      <c r="E40" s="319">
        <v>3786</v>
      </c>
      <c r="F40" s="320">
        <v>4000</v>
      </c>
      <c r="G40" s="319">
        <v>1671</v>
      </c>
      <c r="H40" s="319">
        <v>4000</v>
      </c>
      <c r="I40" s="319">
        <v>4000</v>
      </c>
      <c r="J40" s="321">
        <v>2200</v>
      </c>
      <c r="K40" s="323"/>
      <c r="L40" s="53"/>
    </row>
    <row r="41" spans="1:12" s="56" customFormat="1" ht="12.75">
      <c r="A41" s="271"/>
      <c r="B41" s="274"/>
      <c r="C41" s="271" t="s">
        <v>16</v>
      </c>
      <c r="D41" s="188" t="s">
        <v>51</v>
      </c>
      <c r="E41" s="319">
        <v>1611</v>
      </c>
      <c r="F41" s="320">
        <v>1500</v>
      </c>
      <c r="G41" s="319">
        <v>180</v>
      </c>
      <c r="H41" s="319">
        <v>2000</v>
      </c>
      <c r="I41" s="319">
        <v>2000</v>
      </c>
      <c r="J41" s="321">
        <v>1000</v>
      </c>
      <c r="K41" s="323"/>
      <c r="L41" s="53"/>
    </row>
    <row r="42" spans="1:12" s="56" customFormat="1" ht="12.75">
      <c r="A42" s="271"/>
      <c r="B42" s="274"/>
      <c r="C42" s="271" t="s">
        <v>16</v>
      </c>
      <c r="D42" s="188" t="s">
        <v>52</v>
      </c>
      <c r="E42" s="319">
        <v>15145</v>
      </c>
      <c r="F42" s="320">
        <v>15000</v>
      </c>
      <c r="G42" s="319">
        <v>2640</v>
      </c>
      <c r="H42" s="319">
        <v>15000</v>
      </c>
      <c r="I42" s="319">
        <v>15000</v>
      </c>
      <c r="J42" s="321">
        <v>15000</v>
      </c>
      <c r="K42" s="323"/>
      <c r="L42" s="53"/>
    </row>
    <row r="43" spans="1:12" s="56" customFormat="1" ht="12.75">
      <c r="A43" s="271"/>
      <c r="B43" s="274"/>
      <c r="C43" s="271" t="s">
        <v>16</v>
      </c>
      <c r="D43" s="188" t="s">
        <v>53</v>
      </c>
      <c r="E43" s="319">
        <v>4977</v>
      </c>
      <c r="F43" s="320">
        <v>5500</v>
      </c>
      <c r="G43" s="319">
        <v>6053</v>
      </c>
      <c r="H43" s="319">
        <v>8100</v>
      </c>
      <c r="I43" s="319">
        <v>8100</v>
      </c>
      <c r="J43" s="321">
        <v>8100</v>
      </c>
      <c r="K43" s="323"/>
      <c r="L43" s="53"/>
    </row>
    <row r="44" spans="1:12" s="56" customFormat="1" ht="12.75">
      <c r="A44" s="271"/>
      <c r="B44" s="274"/>
      <c r="C44" s="271" t="s">
        <v>16</v>
      </c>
      <c r="D44" s="188" t="s">
        <v>54</v>
      </c>
      <c r="E44" s="319">
        <v>4217</v>
      </c>
      <c r="F44" s="320">
        <v>10500</v>
      </c>
      <c r="G44" s="319">
        <v>8652</v>
      </c>
      <c r="H44" s="319">
        <v>12000</v>
      </c>
      <c r="I44" s="319">
        <v>12000</v>
      </c>
      <c r="J44" s="321">
        <v>10500</v>
      </c>
      <c r="K44" s="323"/>
      <c r="L44" s="53"/>
    </row>
    <row r="45" spans="1:12" s="56" customFormat="1" ht="12.75">
      <c r="A45" s="271"/>
      <c r="B45" s="274"/>
      <c r="C45" s="271" t="s">
        <v>16</v>
      </c>
      <c r="D45" s="188" t="s">
        <v>55</v>
      </c>
      <c r="E45" s="319">
        <v>4950</v>
      </c>
      <c r="F45" s="320">
        <v>6350</v>
      </c>
      <c r="G45" s="319">
        <v>1955</v>
      </c>
      <c r="H45" s="319">
        <v>17000</v>
      </c>
      <c r="I45" s="319">
        <v>15000</v>
      </c>
      <c r="J45" s="321">
        <v>5000</v>
      </c>
      <c r="K45" s="323"/>
      <c r="L45" s="53"/>
    </row>
    <row r="46" spans="1:12" s="56" customFormat="1" ht="12.75">
      <c r="A46" s="271"/>
      <c r="B46" s="274"/>
      <c r="C46" s="271" t="s">
        <v>41</v>
      </c>
      <c r="D46" s="188" t="s">
        <v>56</v>
      </c>
      <c r="E46" s="319">
        <v>4942</v>
      </c>
      <c r="F46" s="320">
        <v>5000</v>
      </c>
      <c r="G46" s="319">
        <v>2634</v>
      </c>
      <c r="H46" s="319">
        <v>4500</v>
      </c>
      <c r="I46" s="319">
        <v>4500</v>
      </c>
      <c r="J46" s="321">
        <v>4500</v>
      </c>
      <c r="K46" s="323"/>
      <c r="L46" s="53"/>
    </row>
    <row r="47" spans="1:12" s="56" customFormat="1" ht="12.75">
      <c r="A47" s="271"/>
      <c r="B47" s="274"/>
      <c r="C47" s="271" t="s">
        <v>16</v>
      </c>
      <c r="D47" s="188" t="s">
        <v>57</v>
      </c>
      <c r="E47" s="319">
        <v>2532</v>
      </c>
      <c r="F47" s="320">
        <v>2500</v>
      </c>
      <c r="G47" s="319">
        <v>1898</v>
      </c>
      <c r="H47" s="319">
        <v>3100</v>
      </c>
      <c r="I47" s="319">
        <v>3100</v>
      </c>
      <c r="J47" s="321">
        <v>3000</v>
      </c>
      <c r="K47" s="323"/>
      <c r="L47" s="53"/>
    </row>
    <row r="48" spans="1:12" s="56" customFormat="1" ht="12.75">
      <c r="A48" s="271"/>
      <c r="B48" s="274"/>
      <c r="C48" s="271" t="s">
        <v>16</v>
      </c>
      <c r="D48" s="188" t="s">
        <v>58</v>
      </c>
      <c r="E48" s="319">
        <v>17673</v>
      </c>
      <c r="F48" s="320">
        <v>16000</v>
      </c>
      <c r="G48" s="319">
        <v>2481</v>
      </c>
      <c r="H48" s="319">
        <v>11550</v>
      </c>
      <c r="I48" s="319">
        <v>11550</v>
      </c>
      <c r="J48" s="321">
        <v>11500</v>
      </c>
      <c r="K48" s="323"/>
      <c r="L48" s="53"/>
    </row>
    <row r="49" spans="1:12" s="56" customFormat="1" ht="12.75">
      <c r="A49" s="271"/>
      <c r="B49" s="274"/>
      <c r="C49" s="271" t="s">
        <v>16</v>
      </c>
      <c r="D49" s="188" t="s">
        <v>59</v>
      </c>
      <c r="E49" s="319">
        <v>6823</v>
      </c>
      <c r="F49" s="320">
        <v>8621</v>
      </c>
      <c r="G49" s="319">
        <v>5093</v>
      </c>
      <c r="H49" s="319">
        <v>7100</v>
      </c>
      <c r="I49" s="319">
        <v>7100</v>
      </c>
      <c r="J49" s="321">
        <v>7000</v>
      </c>
      <c r="K49" s="323"/>
      <c r="L49" s="53"/>
    </row>
    <row r="50" spans="1:12" s="56" customFormat="1" ht="12.75">
      <c r="A50" s="271"/>
      <c r="B50" s="274"/>
      <c r="C50" s="271" t="s">
        <v>16</v>
      </c>
      <c r="D50" s="188" t="s">
        <v>60</v>
      </c>
      <c r="E50" s="319">
        <v>3428</v>
      </c>
      <c r="F50" s="320">
        <v>3500</v>
      </c>
      <c r="G50" s="319">
        <v>193</v>
      </c>
      <c r="H50" s="319">
        <v>500</v>
      </c>
      <c r="I50" s="319">
        <v>500</v>
      </c>
      <c r="J50" s="321">
        <v>500</v>
      </c>
      <c r="K50" s="323"/>
      <c r="L50" s="53"/>
    </row>
    <row r="51" spans="1:12" s="56" customFormat="1" ht="12.75">
      <c r="A51" s="271"/>
      <c r="B51" s="274"/>
      <c r="C51" s="271" t="s">
        <v>16</v>
      </c>
      <c r="D51" s="188" t="s">
        <v>61</v>
      </c>
      <c r="E51" s="319">
        <v>8866</v>
      </c>
      <c r="F51" s="320">
        <v>8500</v>
      </c>
      <c r="G51" s="319">
        <v>2655</v>
      </c>
      <c r="H51" s="319">
        <v>6000</v>
      </c>
      <c r="I51" s="319">
        <v>6000</v>
      </c>
      <c r="J51" s="321">
        <v>5000</v>
      </c>
      <c r="K51" s="323"/>
      <c r="L51" s="53"/>
    </row>
    <row r="52" spans="1:12" s="56" customFormat="1" ht="12.75">
      <c r="A52" s="271"/>
      <c r="B52" s="274"/>
      <c r="C52" s="275" t="s">
        <v>62</v>
      </c>
      <c r="D52" s="188" t="s">
        <v>63</v>
      </c>
      <c r="E52" s="319">
        <v>2700</v>
      </c>
      <c r="F52" s="320">
        <v>7400</v>
      </c>
      <c r="G52" s="319">
        <v>3102</v>
      </c>
      <c r="H52" s="319">
        <v>9900</v>
      </c>
      <c r="I52" s="319">
        <v>4700</v>
      </c>
      <c r="J52" s="321">
        <v>4700</v>
      </c>
      <c r="K52" s="323"/>
      <c r="L52" s="53"/>
    </row>
    <row r="53" spans="1:12" s="56" customFormat="1" ht="12.75">
      <c r="A53" s="271"/>
      <c r="B53" s="274"/>
      <c r="C53" s="260" t="s">
        <v>16</v>
      </c>
      <c r="D53" s="188" t="s">
        <v>64</v>
      </c>
      <c r="E53" s="332">
        <v>19703</v>
      </c>
      <c r="F53" s="320">
        <v>0</v>
      </c>
      <c r="G53" s="319">
        <v>1936</v>
      </c>
      <c r="H53" s="319">
        <v>0</v>
      </c>
      <c r="I53" s="319">
        <v>0</v>
      </c>
      <c r="J53" s="331">
        <v>0</v>
      </c>
      <c r="K53" s="378"/>
      <c r="L53" s="53"/>
    </row>
    <row r="54" spans="1:12" s="56" customFormat="1" ht="12.75">
      <c r="A54" s="271"/>
      <c r="B54" s="274"/>
      <c r="C54" s="260" t="s">
        <v>65</v>
      </c>
      <c r="D54" s="188" t="s">
        <v>66</v>
      </c>
      <c r="E54" s="319">
        <v>8858</v>
      </c>
      <c r="F54" s="320">
        <v>10000</v>
      </c>
      <c r="G54" s="319">
        <v>7642</v>
      </c>
      <c r="H54" s="319">
        <v>10000</v>
      </c>
      <c r="I54" s="319">
        <v>10000</v>
      </c>
      <c r="J54" s="321">
        <v>10000</v>
      </c>
      <c r="K54" s="323"/>
      <c r="L54" s="53"/>
    </row>
    <row r="55" spans="1:12" s="56" customFormat="1" ht="12.75">
      <c r="A55" s="271"/>
      <c r="B55" s="274"/>
      <c r="C55" s="271" t="s">
        <v>16</v>
      </c>
      <c r="D55" s="188" t="s">
        <v>67</v>
      </c>
      <c r="E55" s="319">
        <v>4059</v>
      </c>
      <c r="F55" s="320">
        <v>4500</v>
      </c>
      <c r="G55" s="319">
        <v>2979</v>
      </c>
      <c r="H55" s="319">
        <v>4000</v>
      </c>
      <c r="I55" s="319">
        <v>4000</v>
      </c>
      <c r="J55" s="321">
        <v>4000</v>
      </c>
      <c r="K55" s="323"/>
      <c r="L55" s="53"/>
    </row>
    <row r="56" spans="1:12" s="56" customFormat="1" ht="12.75">
      <c r="A56" s="271"/>
      <c r="B56" s="274"/>
      <c r="C56" s="271" t="s">
        <v>16</v>
      </c>
      <c r="D56" s="188" t="s">
        <v>68</v>
      </c>
      <c r="E56" s="319">
        <v>14775</v>
      </c>
      <c r="F56" s="320">
        <v>15000</v>
      </c>
      <c r="G56" s="319">
        <v>2067</v>
      </c>
      <c r="H56" s="319">
        <v>5000</v>
      </c>
      <c r="I56" s="319">
        <v>5000</v>
      </c>
      <c r="J56" s="321">
        <v>5000</v>
      </c>
      <c r="K56" s="323"/>
      <c r="L56" s="53"/>
    </row>
    <row r="57" spans="1:12" s="56" customFormat="1" ht="12.75">
      <c r="A57" s="271"/>
      <c r="B57" s="274"/>
      <c r="C57" s="271" t="s">
        <v>16</v>
      </c>
      <c r="D57" s="188" t="s">
        <v>69</v>
      </c>
      <c r="E57" s="319">
        <v>104167</v>
      </c>
      <c r="F57" s="320">
        <v>105000</v>
      </c>
      <c r="G57" s="319">
        <v>87313</v>
      </c>
      <c r="H57" s="319">
        <v>120000</v>
      </c>
      <c r="I57" s="319">
        <v>120000</v>
      </c>
      <c r="J57" s="321">
        <v>120000</v>
      </c>
      <c r="K57" s="323"/>
      <c r="L57" s="53"/>
    </row>
    <row r="58" spans="1:12" s="56" customFormat="1" ht="12.75">
      <c r="A58" s="271"/>
      <c r="B58" s="274"/>
      <c r="C58" s="271" t="s">
        <v>16</v>
      </c>
      <c r="D58" s="188" t="s">
        <v>70</v>
      </c>
      <c r="E58" s="319">
        <v>24849</v>
      </c>
      <c r="F58" s="320">
        <v>35000</v>
      </c>
      <c r="G58" s="319">
        <v>22185</v>
      </c>
      <c r="H58" s="319">
        <v>43000</v>
      </c>
      <c r="I58" s="319">
        <v>43000</v>
      </c>
      <c r="J58" s="331">
        <v>35000</v>
      </c>
      <c r="K58" s="378"/>
      <c r="L58" s="53"/>
    </row>
    <row r="59" spans="1:12" s="56" customFormat="1" ht="12.75">
      <c r="A59" s="271"/>
      <c r="B59" s="274"/>
      <c r="C59" s="271" t="s">
        <v>16</v>
      </c>
      <c r="D59" s="188" t="s">
        <v>71</v>
      </c>
      <c r="E59" s="319">
        <v>6697</v>
      </c>
      <c r="F59" s="320">
        <v>4400</v>
      </c>
      <c r="G59" s="319">
        <v>4298</v>
      </c>
      <c r="H59" s="319">
        <v>6800</v>
      </c>
      <c r="I59" s="319">
        <v>6800</v>
      </c>
      <c r="J59" s="321">
        <v>6800</v>
      </c>
      <c r="K59" s="323"/>
      <c r="L59" s="53"/>
    </row>
    <row r="60" spans="1:12" s="56" customFormat="1" ht="12.75">
      <c r="A60" s="271"/>
      <c r="B60" s="274"/>
      <c r="C60" s="271" t="s">
        <v>16</v>
      </c>
      <c r="D60" s="188" t="s">
        <v>72</v>
      </c>
      <c r="E60" s="319">
        <v>10886</v>
      </c>
      <c r="F60" s="320">
        <v>11900</v>
      </c>
      <c r="G60" s="319">
        <v>6954</v>
      </c>
      <c r="H60" s="319">
        <v>11000</v>
      </c>
      <c r="I60" s="319">
        <v>11000</v>
      </c>
      <c r="J60" s="321">
        <v>11000</v>
      </c>
      <c r="K60" s="323"/>
      <c r="L60" s="53"/>
    </row>
    <row r="61" spans="1:12" s="56" customFormat="1" ht="12.75">
      <c r="A61" s="271"/>
      <c r="B61" s="274"/>
      <c r="C61" s="271" t="s">
        <v>16</v>
      </c>
      <c r="D61" s="188" t="s">
        <v>73</v>
      </c>
      <c r="E61" s="319">
        <v>1537</v>
      </c>
      <c r="F61" s="320">
        <v>0</v>
      </c>
      <c r="G61" s="319">
        <v>1597</v>
      </c>
      <c r="H61" s="319">
        <v>0</v>
      </c>
      <c r="I61" s="319">
        <v>0</v>
      </c>
      <c r="J61" s="321">
        <v>0</v>
      </c>
      <c r="K61" s="323"/>
      <c r="L61" s="53"/>
    </row>
    <row r="62" spans="1:12" s="56" customFormat="1" ht="12.75">
      <c r="A62" s="271"/>
      <c r="B62" s="274"/>
      <c r="C62" s="271" t="s">
        <v>16</v>
      </c>
      <c r="D62" s="27" t="s">
        <v>74</v>
      </c>
      <c r="E62" s="319">
        <v>16028</v>
      </c>
      <c r="F62" s="320">
        <v>15000</v>
      </c>
      <c r="G62" s="319">
        <v>11558</v>
      </c>
      <c r="H62" s="319">
        <v>17000</v>
      </c>
      <c r="I62" s="319">
        <v>17000</v>
      </c>
      <c r="J62" s="331">
        <v>15000</v>
      </c>
      <c r="K62" s="378"/>
      <c r="L62" s="53"/>
    </row>
    <row r="63" spans="1:12" s="56" customFormat="1" ht="12.75">
      <c r="A63" s="271"/>
      <c r="B63" s="274"/>
      <c r="C63" s="260" t="s">
        <v>16</v>
      </c>
      <c r="D63" s="333" t="s">
        <v>75</v>
      </c>
      <c r="E63" s="319">
        <v>86026</v>
      </c>
      <c r="F63" s="320">
        <v>50000</v>
      </c>
      <c r="G63" s="319">
        <v>24832</v>
      </c>
      <c r="H63" s="319">
        <v>55000</v>
      </c>
      <c r="I63" s="319">
        <v>55000</v>
      </c>
      <c r="J63" s="331">
        <v>29000</v>
      </c>
      <c r="K63" s="378"/>
      <c r="L63" s="53"/>
    </row>
    <row r="64" spans="1:12" s="56" customFormat="1" ht="12.75">
      <c r="A64" s="271"/>
      <c r="B64" s="274"/>
      <c r="C64" s="260" t="s">
        <v>41</v>
      </c>
      <c r="D64" s="333" t="s">
        <v>76</v>
      </c>
      <c r="E64" s="319">
        <v>43612</v>
      </c>
      <c r="F64" s="320">
        <v>60000</v>
      </c>
      <c r="G64" s="319">
        <v>44018</v>
      </c>
      <c r="H64" s="319">
        <v>62000</v>
      </c>
      <c r="I64" s="319">
        <v>62000</v>
      </c>
      <c r="J64" s="321">
        <v>62000</v>
      </c>
      <c r="K64" s="323"/>
      <c r="L64" s="53"/>
    </row>
    <row r="65" spans="1:12" s="56" customFormat="1" ht="12.75">
      <c r="A65" s="271"/>
      <c r="B65" s="274"/>
      <c r="C65" s="271" t="s">
        <v>16</v>
      </c>
      <c r="D65" s="27" t="s">
        <v>77</v>
      </c>
      <c r="E65" s="323">
        <v>1697</v>
      </c>
      <c r="F65" s="320">
        <v>0</v>
      </c>
      <c r="G65" s="319">
        <v>0</v>
      </c>
      <c r="H65" s="319">
        <v>0</v>
      </c>
      <c r="I65" s="319">
        <v>0</v>
      </c>
      <c r="J65" s="321">
        <v>0</v>
      </c>
      <c r="K65" s="18"/>
      <c r="L65" s="53"/>
    </row>
    <row r="66" spans="1:12" s="56" customFormat="1" ht="12.75">
      <c r="A66" s="271"/>
      <c r="B66" s="204">
        <v>642</v>
      </c>
      <c r="C66" s="278"/>
      <c r="D66" s="334" t="s">
        <v>78</v>
      </c>
      <c r="E66" s="325">
        <f>SUM(E67:E69)</f>
        <v>36084</v>
      </c>
      <c r="F66" s="326">
        <f>SUM(F67:F69)</f>
        <v>24200</v>
      </c>
      <c r="G66" s="325">
        <f>SUM(G67:G69)</f>
        <v>8821</v>
      </c>
      <c r="H66" s="325">
        <f>SUM(H67:H69)</f>
        <v>13200</v>
      </c>
      <c r="I66" s="325">
        <f>SUM(I67:I69)</f>
        <v>13200</v>
      </c>
      <c r="J66" s="327">
        <v>11200</v>
      </c>
      <c r="K66" s="21"/>
      <c r="L66" s="53"/>
    </row>
    <row r="67" spans="1:12" s="61" customFormat="1" ht="12.75">
      <c r="A67" s="279"/>
      <c r="B67" s="204"/>
      <c r="C67" s="278" t="s">
        <v>79</v>
      </c>
      <c r="D67" s="178" t="s">
        <v>80</v>
      </c>
      <c r="E67" s="319">
        <v>1137</v>
      </c>
      <c r="F67" s="320">
        <v>1200</v>
      </c>
      <c r="G67" s="319">
        <v>1044</v>
      </c>
      <c r="H67" s="319">
        <v>1200</v>
      </c>
      <c r="I67" s="319">
        <v>1200</v>
      </c>
      <c r="J67" s="321">
        <v>1200</v>
      </c>
      <c r="K67" s="18"/>
      <c r="L67" s="53"/>
    </row>
    <row r="68" spans="1:12" s="61" customFormat="1" ht="12.75">
      <c r="A68" s="279"/>
      <c r="B68" s="204"/>
      <c r="C68" s="278" t="s">
        <v>16</v>
      </c>
      <c r="D68" s="178" t="s">
        <v>81</v>
      </c>
      <c r="E68" s="319">
        <v>32603</v>
      </c>
      <c r="F68" s="320">
        <v>23000</v>
      </c>
      <c r="G68" s="323">
        <v>5741</v>
      </c>
      <c r="H68" s="323">
        <v>12000</v>
      </c>
      <c r="I68" s="323">
        <v>12000</v>
      </c>
      <c r="J68" s="321">
        <v>10000</v>
      </c>
      <c r="K68" s="18"/>
      <c r="L68" s="60"/>
    </row>
    <row r="69" spans="1:12" s="61" customFormat="1" ht="12.75">
      <c r="A69" s="279"/>
      <c r="B69" s="204"/>
      <c r="C69" s="278" t="s">
        <v>16</v>
      </c>
      <c r="D69" s="178" t="s">
        <v>82</v>
      </c>
      <c r="E69" s="319">
        <v>2344</v>
      </c>
      <c r="F69" s="320">
        <v>0</v>
      </c>
      <c r="G69" s="323">
        <v>2036</v>
      </c>
      <c r="H69" s="323">
        <v>0</v>
      </c>
      <c r="I69" s="323">
        <v>0</v>
      </c>
      <c r="J69" s="321">
        <v>0</v>
      </c>
      <c r="K69" s="18"/>
      <c r="L69" s="60"/>
    </row>
    <row r="70" spans="1:12" s="63" customFormat="1" ht="15">
      <c r="A70" s="281"/>
      <c r="B70" s="203"/>
      <c r="C70" s="282"/>
      <c r="D70" s="335" t="s">
        <v>83</v>
      </c>
      <c r="E70" s="336">
        <f>SUM(E5+E8+E9+E10+E66)</f>
        <v>2042519</v>
      </c>
      <c r="F70" s="326">
        <f>SUM(F5+F8+F9+F10+F66)</f>
        <v>1954010</v>
      </c>
      <c r="G70" s="336">
        <f>SUM(G5+G8+G9+G10+G66)</f>
        <v>1365256</v>
      </c>
      <c r="H70" s="336">
        <f>SUM(H5+H8+H9+H10+H66)</f>
        <v>2043383</v>
      </c>
      <c r="I70" s="336">
        <f>SUM(I5+I8+I9+I10+I66)</f>
        <v>2044036</v>
      </c>
      <c r="J70" s="377">
        <v>1913450</v>
      </c>
      <c r="K70" s="65"/>
      <c r="L70" s="62"/>
    </row>
    <row r="71" spans="1:12" s="63" customFormat="1" ht="15">
      <c r="A71" s="37"/>
      <c r="B71" s="35"/>
      <c r="C71" s="36"/>
      <c r="D71" s="334"/>
      <c r="E71" s="325"/>
      <c r="F71" s="326"/>
      <c r="G71" s="325"/>
      <c r="H71" s="325"/>
      <c r="I71" s="325"/>
      <c r="J71" s="327"/>
      <c r="K71" s="65"/>
      <c r="L71" s="62"/>
    </row>
    <row r="72" spans="1:12" s="70" customFormat="1" ht="12.75">
      <c r="A72" s="37" t="s">
        <v>84</v>
      </c>
      <c r="B72" s="66">
        <v>637</v>
      </c>
      <c r="C72" s="67" t="s">
        <v>85</v>
      </c>
      <c r="D72" s="334" t="s">
        <v>86</v>
      </c>
      <c r="E72" s="325">
        <v>56472</v>
      </c>
      <c r="F72" s="326">
        <v>0</v>
      </c>
      <c r="G72" s="325">
        <v>0</v>
      </c>
      <c r="H72" s="325">
        <v>2500</v>
      </c>
      <c r="I72" s="325">
        <v>2500</v>
      </c>
      <c r="J72" s="327"/>
      <c r="K72" s="21"/>
      <c r="L72" s="69"/>
    </row>
    <row r="73" spans="1:12" s="70" customFormat="1" ht="12.75">
      <c r="A73" s="37" t="s">
        <v>87</v>
      </c>
      <c r="B73" s="66">
        <v>637</v>
      </c>
      <c r="C73" s="67" t="s">
        <v>85</v>
      </c>
      <c r="D73" s="334" t="s">
        <v>88</v>
      </c>
      <c r="E73" s="325">
        <v>0</v>
      </c>
      <c r="F73" s="326">
        <v>0</v>
      </c>
      <c r="G73" s="325">
        <v>32607</v>
      </c>
      <c r="H73" s="325">
        <v>0</v>
      </c>
      <c r="I73" s="325">
        <v>0</v>
      </c>
      <c r="J73" s="327"/>
      <c r="K73" s="21"/>
      <c r="L73" s="69"/>
    </row>
    <row r="74" spans="1:12" s="76" customFormat="1" ht="15">
      <c r="A74" s="71"/>
      <c r="B74" s="72"/>
      <c r="C74" s="73"/>
      <c r="D74" s="335" t="s">
        <v>83</v>
      </c>
      <c r="E74" s="336">
        <f>SUM(E72:E73)</f>
        <v>56472</v>
      </c>
      <c r="F74" s="326">
        <f>SUM(F72:F73)</f>
        <v>0</v>
      </c>
      <c r="G74" s="336">
        <f>SUM(G72:G73)</f>
        <v>32607</v>
      </c>
      <c r="H74" s="336">
        <f>SUM(H72:H73)</f>
        <v>2500</v>
      </c>
      <c r="I74" s="336">
        <f>SUM(I72:I73)</f>
        <v>2500</v>
      </c>
      <c r="J74" s="336">
        <v>2500</v>
      </c>
      <c r="K74" s="65"/>
      <c r="L74" s="75"/>
    </row>
    <row r="75" spans="1:12" s="76" customFormat="1" ht="15">
      <c r="A75" s="77"/>
      <c r="B75" s="78"/>
      <c r="C75" s="79"/>
      <c r="D75" s="334"/>
      <c r="E75" s="325"/>
      <c r="F75" s="326"/>
      <c r="G75" s="325"/>
      <c r="H75" s="325"/>
      <c r="I75" s="325"/>
      <c r="J75" s="327"/>
      <c r="K75" s="65"/>
      <c r="L75" s="75"/>
    </row>
    <row r="76" spans="1:12" s="81" customFormat="1" ht="12.75">
      <c r="A76" s="14"/>
      <c r="B76" s="27"/>
      <c r="C76" s="32"/>
      <c r="D76" s="188"/>
      <c r="E76" s="319"/>
      <c r="F76" s="320"/>
      <c r="G76" s="323"/>
      <c r="H76" s="323"/>
      <c r="I76" s="323"/>
      <c r="J76" s="321"/>
      <c r="K76" s="18"/>
      <c r="L76" s="80"/>
    </row>
    <row r="77" spans="1:12" s="81" customFormat="1" ht="12.75">
      <c r="A77" s="14"/>
      <c r="B77" s="27"/>
      <c r="C77" s="32"/>
      <c r="D77" s="188"/>
      <c r="E77" s="319"/>
      <c r="F77" s="320"/>
      <c r="G77" s="323"/>
      <c r="H77" s="323"/>
      <c r="I77" s="323"/>
      <c r="J77" s="321"/>
      <c r="K77" s="18"/>
      <c r="L77" s="80"/>
    </row>
    <row r="78" spans="1:12" s="81" customFormat="1" ht="12.75">
      <c r="A78" s="14"/>
      <c r="B78" s="27"/>
      <c r="C78" s="32"/>
      <c r="D78" s="188"/>
      <c r="E78" s="319"/>
      <c r="F78" s="320"/>
      <c r="G78" s="323"/>
      <c r="H78" s="323"/>
      <c r="I78" s="323"/>
      <c r="J78" s="321"/>
      <c r="K78" s="18"/>
      <c r="L78" s="80"/>
    </row>
    <row r="79" spans="1:12" s="81" customFormat="1" ht="15">
      <c r="A79" s="82" t="s">
        <v>89</v>
      </c>
      <c r="B79" s="83"/>
      <c r="C79" s="84"/>
      <c r="D79" s="147"/>
      <c r="E79" s="159"/>
      <c r="F79" s="337"/>
      <c r="G79" s="338"/>
      <c r="H79" s="339"/>
      <c r="I79" s="339"/>
      <c r="J79" s="327"/>
      <c r="K79" s="21"/>
      <c r="L79" s="80"/>
    </row>
    <row r="80" spans="1:12" s="81" customFormat="1" ht="15">
      <c r="A80" s="88" t="s">
        <v>90</v>
      </c>
      <c r="B80" s="89">
        <v>630</v>
      </c>
      <c r="C80" s="90" t="s">
        <v>91</v>
      </c>
      <c r="D80" s="143" t="s">
        <v>403</v>
      </c>
      <c r="E80" s="340">
        <f>SUM(E81:E85)</f>
        <v>25448</v>
      </c>
      <c r="F80" s="341">
        <f>SUM(F81:F85)</f>
        <v>23046</v>
      </c>
      <c r="G80" s="340">
        <f>SUM(G81:G85)</f>
        <v>18185</v>
      </c>
      <c r="H80" s="340">
        <f>SUM(H81:H85)</f>
        <v>31846</v>
      </c>
      <c r="I80" s="340">
        <f>SUM(I81:I85)</f>
        <v>23000</v>
      </c>
      <c r="J80" s="340">
        <v>23000</v>
      </c>
      <c r="K80" s="223"/>
      <c r="L80" s="80"/>
    </row>
    <row r="81" spans="1:12" s="81" customFormat="1" ht="12.75">
      <c r="A81" s="93"/>
      <c r="B81" s="94">
        <v>632</v>
      </c>
      <c r="C81" s="95"/>
      <c r="D81" s="338" t="s">
        <v>93</v>
      </c>
      <c r="E81" s="339">
        <v>443</v>
      </c>
      <c r="F81" s="341">
        <v>300</v>
      </c>
      <c r="G81" s="343">
        <v>299</v>
      </c>
      <c r="H81" s="339">
        <v>320</v>
      </c>
      <c r="I81" s="339">
        <v>300</v>
      </c>
      <c r="J81" s="327">
        <v>300</v>
      </c>
      <c r="K81" s="21"/>
      <c r="L81" s="80"/>
    </row>
    <row r="82" spans="1:12" s="81" customFormat="1" ht="12.75">
      <c r="A82" s="97"/>
      <c r="B82" s="98">
        <v>633</v>
      </c>
      <c r="C82" s="99"/>
      <c r="D82" s="134" t="s">
        <v>391</v>
      </c>
      <c r="E82" s="339">
        <v>4716</v>
      </c>
      <c r="F82" s="341">
        <v>2500</v>
      </c>
      <c r="G82" s="343">
        <v>3333</v>
      </c>
      <c r="H82" s="339">
        <v>5500</v>
      </c>
      <c r="I82" s="339">
        <v>2800</v>
      </c>
      <c r="J82" s="327">
        <v>2800</v>
      </c>
      <c r="K82" s="21"/>
      <c r="L82" s="80"/>
    </row>
    <row r="83" spans="1:12" s="81" customFormat="1" ht="12.75">
      <c r="A83" s="102"/>
      <c r="B83" s="98">
        <v>634</v>
      </c>
      <c r="C83" s="103"/>
      <c r="D83" s="134" t="s">
        <v>392</v>
      </c>
      <c r="E83" s="339">
        <v>2869</v>
      </c>
      <c r="F83" s="341">
        <v>4000</v>
      </c>
      <c r="G83" s="343">
        <v>3571</v>
      </c>
      <c r="H83" s="339">
        <v>6950</v>
      </c>
      <c r="I83" s="339">
        <v>3800</v>
      </c>
      <c r="J83" s="327">
        <v>3800</v>
      </c>
      <c r="K83" s="21"/>
      <c r="L83" s="80"/>
    </row>
    <row r="84" spans="1:12" s="81" customFormat="1" ht="12.75">
      <c r="A84" s="97"/>
      <c r="B84" s="98">
        <v>635</v>
      </c>
      <c r="C84" s="104"/>
      <c r="D84" s="134" t="s">
        <v>393</v>
      </c>
      <c r="E84" s="339">
        <v>1649</v>
      </c>
      <c r="F84" s="341">
        <v>1000</v>
      </c>
      <c r="G84" s="343">
        <v>310</v>
      </c>
      <c r="H84" s="339">
        <v>2180</v>
      </c>
      <c r="I84" s="339">
        <v>850</v>
      </c>
      <c r="J84" s="327">
        <v>850</v>
      </c>
      <c r="K84" s="21"/>
      <c r="L84" s="80"/>
    </row>
    <row r="85" spans="1:12" s="81" customFormat="1" ht="12.75">
      <c r="A85" s="102"/>
      <c r="B85" s="98">
        <v>637</v>
      </c>
      <c r="C85" s="99"/>
      <c r="D85" s="134" t="s">
        <v>97</v>
      </c>
      <c r="E85" s="339">
        <f>SUM(E86:E88)</f>
        <v>15771</v>
      </c>
      <c r="F85" s="341">
        <f>SUM(F86:F88)</f>
        <v>15246</v>
      </c>
      <c r="G85" s="339">
        <f>SUM(G86:G88)</f>
        <v>10672</v>
      </c>
      <c r="H85" s="339">
        <f>SUM(H86:H88)</f>
        <v>16896</v>
      </c>
      <c r="I85" s="339">
        <f>SUM(I86:I88)</f>
        <v>15250</v>
      </c>
      <c r="J85" s="344">
        <v>15250</v>
      </c>
      <c r="K85" s="87"/>
      <c r="L85" s="80"/>
    </row>
    <row r="86" spans="1:12" s="81" customFormat="1" ht="12.75">
      <c r="A86" s="102"/>
      <c r="B86" s="105"/>
      <c r="C86" s="106"/>
      <c r="D86" s="140" t="s">
        <v>98</v>
      </c>
      <c r="E86" s="345">
        <v>220</v>
      </c>
      <c r="F86" s="346">
        <v>300</v>
      </c>
      <c r="G86" s="347">
        <v>0</v>
      </c>
      <c r="H86" s="345">
        <v>850</v>
      </c>
      <c r="I86" s="345">
        <v>100</v>
      </c>
      <c r="J86" s="321">
        <v>100</v>
      </c>
      <c r="K86" s="18"/>
      <c r="L86" s="80"/>
    </row>
    <row r="87" spans="1:12" s="81" customFormat="1" ht="12.75">
      <c r="A87" s="102"/>
      <c r="B87" s="105"/>
      <c r="C87" s="106"/>
      <c r="D87" s="140" t="s">
        <v>99</v>
      </c>
      <c r="E87" s="345">
        <v>1805</v>
      </c>
      <c r="F87" s="346">
        <v>1200</v>
      </c>
      <c r="G87" s="347">
        <v>1431</v>
      </c>
      <c r="H87" s="345">
        <v>2300</v>
      </c>
      <c r="I87" s="345">
        <v>1400</v>
      </c>
      <c r="J87" s="321">
        <v>1400</v>
      </c>
      <c r="K87" s="18"/>
      <c r="L87" s="80"/>
    </row>
    <row r="88" spans="1:12" s="81" customFormat="1" ht="12.75">
      <c r="A88" s="102"/>
      <c r="B88" s="105"/>
      <c r="C88" s="106"/>
      <c r="D88" s="140" t="s">
        <v>100</v>
      </c>
      <c r="E88" s="345">
        <v>13746</v>
      </c>
      <c r="F88" s="346">
        <v>13746</v>
      </c>
      <c r="G88" s="347">
        <v>9241</v>
      </c>
      <c r="H88" s="345">
        <v>13746</v>
      </c>
      <c r="I88" s="345">
        <v>13750</v>
      </c>
      <c r="J88" s="321">
        <v>13750</v>
      </c>
      <c r="K88" s="243"/>
      <c r="L88" s="80"/>
    </row>
    <row r="89" spans="1:12" s="81" customFormat="1" ht="12.75">
      <c r="A89" s="102"/>
      <c r="B89" s="105"/>
      <c r="C89" s="106"/>
      <c r="D89" s="140"/>
      <c r="E89" s="345"/>
      <c r="F89" s="346"/>
      <c r="G89" s="338"/>
      <c r="H89" s="339"/>
      <c r="I89" s="339"/>
      <c r="J89" s="321"/>
      <c r="K89" s="18"/>
      <c r="L89" s="80"/>
    </row>
    <row r="90" spans="1:12" s="117" customFormat="1" ht="15">
      <c r="A90" s="111" t="s">
        <v>101</v>
      </c>
      <c r="B90" s="112"/>
      <c r="C90" s="113"/>
      <c r="D90" s="134"/>
      <c r="E90" s="339"/>
      <c r="F90" s="341"/>
      <c r="G90" s="338"/>
      <c r="H90" s="339"/>
      <c r="I90" s="339"/>
      <c r="J90" s="327"/>
      <c r="K90" s="65"/>
      <c r="L90" s="116"/>
    </row>
    <row r="91" spans="1:12" s="81" customFormat="1" ht="15">
      <c r="A91" s="88" t="s">
        <v>102</v>
      </c>
      <c r="B91" s="89">
        <v>635</v>
      </c>
      <c r="C91" s="90" t="s">
        <v>103</v>
      </c>
      <c r="D91" s="143" t="s">
        <v>404</v>
      </c>
      <c r="E91" s="340">
        <f>SUM(E92:E94)</f>
        <v>35768</v>
      </c>
      <c r="F91" s="341">
        <f>SUM(F92:F94)</f>
        <v>70000</v>
      </c>
      <c r="G91" s="340">
        <f>SUM(G92:G94)</f>
        <v>53344</v>
      </c>
      <c r="H91" s="340">
        <f>SUM(H92:H94)</f>
        <v>100000</v>
      </c>
      <c r="I91" s="340">
        <f>SUM(I92:I94)</f>
        <v>204000</v>
      </c>
      <c r="J91" s="340">
        <v>204000</v>
      </c>
      <c r="K91" s="114"/>
      <c r="L91" s="80"/>
    </row>
    <row r="92" spans="1:12" s="124" customFormat="1" ht="12.75">
      <c r="A92" s="119"/>
      <c r="B92" s="120">
        <v>635</v>
      </c>
      <c r="C92" s="121" t="s">
        <v>105</v>
      </c>
      <c r="D92" s="27" t="s">
        <v>106</v>
      </c>
      <c r="E92" s="345">
        <v>0</v>
      </c>
      <c r="F92" s="346">
        <v>0</v>
      </c>
      <c r="G92" s="345">
        <v>0</v>
      </c>
      <c r="H92" s="345">
        <v>0</v>
      </c>
      <c r="I92" s="345">
        <v>136000</v>
      </c>
      <c r="J92" s="348">
        <v>136000</v>
      </c>
      <c r="K92" s="110"/>
      <c r="L92" s="123"/>
    </row>
    <row r="93" spans="1:12" s="81" customFormat="1" ht="12.75">
      <c r="A93" s="102"/>
      <c r="B93" s="125" t="s">
        <v>107</v>
      </c>
      <c r="C93" s="106" t="s">
        <v>105</v>
      </c>
      <c r="D93" s="140" t="s">
        <v>108</v>
      </c>
      <c r="E93" s="345">
        <v>30054</v>
      </c>
      <c r="F93" s="346">
        <v>60000</v>
      </c>
      <c r="G93" s="347">
        <v>46402</v>
      </c>
      <c r="H93" s="345">
        <v>90000</v>
      </c>
      <c r="I93" s="345">
        <v>60000</v>
      </c>
      <c r="J93" s="348">
        <v>60000</v>
      </c>
      <c r="K93" s="110"/>
      <c r="L93" s="80"/>
    </row>
    <row r="94" spans="1:12" s="81" customFormat="1" ht="12.75">
      <c r="A94" s="102"/>
      <c r="B94" s="125" t="s">
        <v>107</v>
      </c>
      <c r="C94" s="106" t="s">
        <v>109</v>
      </c>
      <c r="D94" s="140" t="s">
        <v>110</v>
      </c>
      <c r="E94" s="345">
        <v>5714</v>
      </c>
      <c r="F94" s="346">
        <v>10000</v>
      </c>
      <c r="G94" s="347">
        <v>6942</v>
      </c>
      <c r="H94" s="345">
        <v>10000</v>
      </c>
      <c r="I94" s="345">
        <v>8000</v>
      </c>
      <c r="J94" s="348">
        <v>8000</v>
      </c>
      <c r="K94" s="110"/>
      <c r="L94" s="80"/>
    </row>
    <row r="95" spans="1:12" s="81" customFormat="1" ht="12.75">
      <c r="A95" s="102"/>
      <c r="B95" s="125"/>
      <c r="C95" s="106"/>
      <c r="D95" s="140"/>
      <c r="E95" s="345"/>
      <c r="F95" s="346"/>
      <c r="G95" s="338"/>
      <c r="H95" s="339"/>
      <c r="I95" s="339"/>
      <c r="J95" s="321"/>
      <c r="K95" s="18"/>
      <c r="L95" s="80"/>
    </row>
    <row r="96" spans="1:12" s="70" customFormat="1" ht="15">
      <c r="A96" s="111" t="s">
        <v>111</v>
      </c>
      <c r="B96" s="126"/>
      <c r="C96" s="127"/>
      <c r="D96" s="134"/>
      <c r="E96" s="339"/>
      <c r="F96" s="341"/>
      <c r="G96" s="338"/>
      <c r="H96" s="339"/>
      <c r="I96" s="339"/>
      <c r="J96" s="327"/>
      <c r="K96" s="21"/>
      <c r="L96" s="69"/>
    </row>
    <row r="97" spans="1:12" s="81" customFormat="1" ht="15">
      <c r="A97" s="129" t="s">
        <v>112</v>
      </c>
      <c r="B97" s="130"/>
      <c r="C97" s="89" t="s">
        <v>113</v>
      </c>
      <c r="D97" s="143" t="s">
        <v>405</v>
      </c>
      <c r="E97" s="340">
        <f>SUM(E98+E99+E103+E108+E109)</f>
        <v>281180</v>
      </c>
      <c r="F97" s="341">
        <f>SUM(F98+F99+F103+F108+F109)</f>
        <v>321200</v>
      </c>
      <c r="G97" s="340">
        <f>SUM(G98+G99+G103+G108+G109)</f>
        <v>181228</v>
      </c>
      <c r="H97" s="340">
        <f>SUM(H98+H99+H103+H108+H109)</f>
        <v>383274</v>
      </c>
      <c r="I97" s="340">
        <f>SUM(I98+I99+I103+I108+I109)</f>
        <v>321319</v>
      </c>
      <c r="J97" s="342">
        <v>269319</v>
      </c>
      <c r="K97" s="244"/>
      <c r="L97" s="80"/>
    </row>
    <row r="98" spans="1:12" s="81" customFormat="1" ht="12.75">
      <c r="A98" s="102"/>
      <c r="B98" s="132" t="s">
        <v>114</v>
      </c>
      <c r="C98" s="106" t="s">
        <v>115</v>
      </c>
      <c r="D98" s="140" t="s">
        <v>116</v>
      </c>
      <c r="E98" s="339">
        <v>13675</v>
      </c>
      <c r="F98" s="341">
        <v>25000</v>
      </c>
      <c r="G98" s="343">
        <v>5775</v>
      </c>
      <c r="H98" s="339">
        <v>15000</v>
      </c>
      <c r="I98" s="339">
        <v>15000</v>
      </c>
      <c r="J98" s="344">
        <v>15000</v>
      </c>
      <c r="K98" s="21"/>
      <c r="L98" s="80"/>
    </row>
    <row r="99" spans="1:12" s="70" customFormat="1" ht="12.75">
      <c r="A99" s="133"/>
      <c r="B99" s="132" t="s">
        <v>107</v>
      </c>
      <c r="C99" s="134"/>
      <c r="D99" s="134" t="s">
        <v>117</v>
      </c>
      <c r="E99" s="339">
        <f aca="true" t="shared" si="1" ref="E99:J99">SUM(E100:E102)</f>
        <v>148118</v>
      </c>
      <c r="F99" s="341">
        <f t="shared" si="1"/>
        <v>165000</v>
      </c>
      <c r="G99" s="339">
        <f t="shared" si="1"/>
        <v>93280</v>
      </c>
      <c r="H99" s="339">
        <f t="shared" si="1"/>
        <v>246600</v>
      </c>
      <c r="I99" s="339">
        <f t="shared" si="1"/>
        <v>193000</v>
      </c>
      <c r="J99" s="344">
        <f t="shared" si="1"/>
        <v>168000</v>
      </c>
      <c r="K99" s="101"/>
      <c r="L99" s="69"/>
    </row>
    <row r="100" spans="1:12" s="81" customFormat="1" ht="12.75">
      <c r="A100" s="102"/>
      <c r="B100" s="135"/>
      <c r="C100" s="106" t="s">
        <v>118</v>
      </c>
      <c r="D100" s="140" t="s">
        <v>119</v>
      </c>
      <c r="E100" s="345">
        <v>114442</v>
      </c>
      <c r="F100" s="346">
        <v>130000</v>
      </c>
      <c r="G100" s="347">
        <v>55085</v>
      </c>
      <c r="H100" s="345">
        <v>151600</v>
      </c>
      <c r="I100" s="345">
        <v>130000</v>
      </c>
      <c r="J100" s="349">
        <v>75000</v>
      </c>
      <c r="K100" s="110"/>
      <c r="L100" s="80"/>
    </row>
    <row r="101" spans="1:12" s="81" customFormat="1" ht="12.75">
      <c r="A101" s="102"/>
      <c r="B101" s="135"/>
      <c r="C101" s="106" t="s">
        <v>115</v>
      </c>
      <c r="D101" s="140" t="s">
        <v>120</v>
      </c>
      <c r="E101" s="345">
        <v>19965</v>
      </c>
      <c r="F101" s="346">
        <v>25000</v>
      </c>
      <c r="G101" s="347">
        <v>32985</v>
      </c>
      <c r="H101" s="345">
        <v>85000</v>
      </c>
      <c r="I101" s="345">
        <v>55000</v>
      </c>
      <c r="J101" s="349">
        <v>85000</v>
      </c>
      <c r="K101" s="18"/>
      <c r="L101" s="80"/>
    </row>
    <row r="102" spans="1:12" s="81" customFormat="1" ht="12.75">
      <c r="A102" s="102"/>
      <c r="B102" s="135"/>
      <c r="C102" s="106" t="s">
        <v>121</v>
      </c>
      <c r="D102" s="140" t="s">
        <v>122</v>
      </c>
      <c r="E102" s="345">
        <v>13711</v>
      </c>
      <c r="F102" s="346">
        <v>10000</v>
      </c>
      <c r="G102" s="347">
        <v>5210</v>
      </c>
      <c r="H102" s="345">
        <v>10000</v>
      </c>
      <c r="I102" s="345">
        <v>8000</v>
      </c>
      <c r="J102" s="348">
        <v>8000</v>
      </c>
      <c r="K102" s="18"/>
      <c r="L102" s="80"/>
    </row>
    <row r="103" spans="1:12" s="70" customFormat="1" ht="12.75">
      <c r="A103" s="133"/>
      <c r="B103" s="132" t="s">
        <v>123</v>
      </c>
      <c r="C103" s="134"/>
      <c r="D103" s="134" t="s">
        <v>124</v>
      </c>
      <c r="E103" s="339">
        <f aca="true" t="shared" si="2" ref="E103:J103">SUM(E104:E107)</f>
        <v>115967</v>
      </c>
      <c r="F103" s="341">
        <f t="shared" si="2"/>
        <v>123500</v>
      </c>
      <c r="G103" s="339">
        <f t="shared" si="2"/>
        <v>80572</v>
      </c>
      <c r="H103" s="339">
        <f t="shared" si="2"/>
        <v>116974</v>
      </c>
      <c r="I103" s="339">
        <f t="shared" si="2"/>
        <v>108619</v>
      </c>
      <c r="J103" s="344">
        <f t="shared" si="2"/>
        <v>108619</v>
      </c>
      <c r="K103" s="101"/>
      <c r="L103" s="69"/>
    </row>
    <row r="104" spans="1:12" s="81" customFormat="1" ht="12.75">
      <c r="A104" s="102"/>
      <c r="B104" s="135"/>
      <c r="C104" s="106" t="s">
        <v>118</v>
      </c>
      <c r="D104" s="140" t="s">
        <v>125</v>
      </c>
      <c r="E104" s="345">
        <v>15221</v>
      </c>
      <c r="F104" s="346">
        <v>14500</v>
      </c>
      <c r="G104" s="347">
        <v>10785</v>
      </c>
      <c r="H104" s="345">
        <v>14274</v>
      </c>
      <c r="I104" s="345">
        <v>14274</v>
      </c>
      <c r="J104" s="348">
        <v>14274</v>
      </c>
      <c r="K104" s="110"/>
      <c r="L104" s="80"/>
    </row>
    <row r="105" spans="1:12" s="81" customFormat="1" ht="12.75">
      <c r="A105" s="102"/>
      <c r="B105" s="135"/>
      <c r="C105" s="106" t="s">
        <v>126</v>
      </c>
      <c r="D105" s="140" t="s">
        <v>394</v>
      </c>
      <c r="E105" s="345">
        <v>96862</v>
      </c>
      <c r="F105" s="346">
        <v>100000</v>
      </c>
      <c r="G105" s="347">
        <v>68352</v>
      </c>
      <c r="H105" s="345">
        <v>93700</v>
      </c>
      <c r="I105" s="345">
        <v>85345</v>
      </c>
      <c r="J105" s="348">
        <v>85345</v>
      </c>
      <c r="K105" s="110"/>
      <c r="L105" s="80"/>
    </row>
    <row r="106" spans="1:12" s="81" customFormat="1" ht="12.75">
      <c r="A106" s="102"/>
      <c r="B106" s="135"/>
      <c r="C106" s="106" t="s">
        <v>126</v>
      </c>
      <c r="D106" s="140" t="s">
        <v>128</v>
      </c>
      <c r="E106" s="345">
        <v>0</v>
      </c>
      <c r="F106" s="346">
        <v>5000</v>
      </c>
      <c r="G106" s="347">
        <v>0</v>
      </c>
      <c r="H106" s="345">
        <v>5000</v>
      </c>
      <c r="I106" s="345">
        <v>5000</v>
      </c>
      <c r="J106" s="348">
        <v>5000</v>
      </c>
      <c r="K106" s="110"/>
      <c r="L106" s="80"/>
    </row>
    <row r="107" spans="1:12" s="81" customFormat="1" ht="12.75">
      <c r="A107" s="102"/>
      <c r="B107" s="135"/>
      <c r="C107" s="136" t="s">
        <v>121</v>
      </c>
      <c r="D107" s="140" t="s">
        <v>129</v>
      </c>
      <c r="E107" s="345">
        <v>3884</v>
      </c>
      <c r="F107" s="346">
        <v>4000</v>
      </c>
      <c r="G107" s="347">
        <v>1435</v>
      </c>
      <c r="H107" s="345">
        <v>4000</v>
      </c>
      <c r="I107" s="345">
        <v>4000</v>
      </c>
      <c r="J107" s="348">
        <v>4000</v>
      </c>
      <c r="K107" s="110"/>
      <c r="L107" s="80"/>
    </row>
    <row r="108" spans="1:12" s="81" customFormat="1" ht="12.75">
      <c r="A108" s="137" t="s">
        <v>130</v>
      </c>
      <c r="B108" s="132" t="s">
        <v>123</v>
      </c>
      <c r="C108" s="138" t="s">
        <v>121</v>
      </c>
      <c r="D108" s="134" t="s">
        <v>131</v>
      </c>
      <c r="E108" s="339">
        <v>3090</v>
      </c>
      <c r="F108" s="341">
        <v>2700</v>
      </c>
      <c r="G108" s="343">
        <v>1601</v>
      </c>
      <c r="H108" s="339">
        <v>2700</v>
      </c>
      <c r="I108" s="339">
        <v>2700</v>
      </c>
      <c r="J108" s="344">
        <v>2700</v>
      </c>
      <c r="K108" s="101"/>
      <c r="L108" s="80"/>
    </row>
    <row r="109" spans="1:12" s="81" customFormat="1" ht="12.75">
      <c r="A109" s="133"/>
      <c r="B109" s="132" t="s">
        <v>132</v>
      </c>
      <c r="C109" s="140" t="s">
        <v>126</v>
      </c>
      <c r="D109" s="134" t="s">
        <v>133</v>
      </c>
      <c r="E109" s="339">
        <v>330</v>
      </c>
      <c r="F109" s="341">
        <v>5000</v>
      </c>
      <c r="G109" s="343">
        <v>0</v>
      </c>
      <c r="H109" s="339">
        <v>2000</v>
      </c>
      <c r="I109" s="339">
        <v>2000</v>
      </c>
      <c r="J109" s="344">
        <v>2000</v>
      </c>
      <c r="K109" s="101"/>
      <c r="L109" s="80"/>
    </row>
    <row r="110" spans="1:12" s="81" customFormat="1" ht="12.75">
      <c r="A110" s="102"/>
      <c r="B110" s="125"/>
      <c r="C110" s="106"/>
      <c r="D110" s="140"/>
      <c r="E110" s="345"/>
      <c r="F110" s="346"/>
      <c r="G110" s="338"/>
      <c r="H110" s="339"/>
      <c r="I110" s="339"/>
      <c r="J110" s="321"/>
      <c r="K110" s="18"/>
      <c r="L110" s="80"/>
    </row>
    <row r="111" spans="1:12" s="117" customFormat="1" ht="15">
      <c r="A111" s="111" t="s">
        <v>134</v>
      </c>
      <c r="B111" s="141"/>
      <c r="C111" s="113"/>
      <c r="D111" s="134"/>
      <c r="E111" s="339"/>
      <c r="F111" s="341"/>
      <c r="G111" s="338"/>
      <c r="H111" s="339"/>
      <c r="I111" s="339"/>
      <c r="J111" s="327"/>
      <c r="K111" s="65"/>
      <c r="L111" s="116"/>
    </row>
    <row r="112" spans="1:12" s="70" customFormat="1" ht="15">
      <c r="A112" s="129" t="s">
        <v>135</v>
      </c>
      <c r="B112" s="142"/>
      <c r="C112" s="143" t="s">
        <v>136</v>
      </c>
      <c r="D112" s="143" t="s">
        <v>406</v>
      </c>
      <c r="E112" s="340">
        <f aca="true" t="shared" si="3" ref="E112:J112">SUM(E113+E114+E115+E119)</f>
        <v>118708</v>
      </c>
      <c r="F112" s="341">
        <f t="shared" si="3"/>
        <v>107850</v>
      </c>
      <c r="G112" s="340">
        <f t="shared" si="3"/>
        <v>78945</v>
      </c>
      <c r="H112" s="340">
        <f t="shared" si="3"/>
        <v>104220</v>
      </c>
      <c r="I112" s="340">
        <f t="shared" si="3"/>
        <v>106990</v>
      </c>
      <c r="J112" s="340">
        <f t="shared" si="3"/>
        <v>106990</v>
      </c>
      <c r="K112" s="114"/>
      <c r="L112" s="69"/>
    </row>
    <row r="113" spans="1:12" s="70" customFormat="1" ht="12.75">
      <c r="A113" s="133"/>
      <c r="B113" s="144" t="s">
        <v>14</v>
      </c>
      <c r="C113" s="134"/>
      <c r="D113" s="134" t="s">
        <v>15</v>
      </c>
      <c r="E113" s="339">
        <v>80025</v>
      </c>
      <c r="F113" s="341">
        <v>72000</v>
      </c>
      <c r="G113" s="343">
        <v>52775</v>
      </c>
      <c r="H113" s="339">
        <v>72400</v>
      </c>
      <c r="I113" s="339">
        <v>72400</v>
      </c>
      <c r="J113" s="344">
        <v>72400</v>
      </c>
      <c r="K113" s="21"/>
      <c r="L113" s="69"/>
    </row>
    <row r="114" spans="1:12" s="70" customFormat="1" ht="12.75">
      <c r="A114" s="133"/>
      <c r="B114" s="144" t="s">
        <v>18</v>
      </c>
      <c r="C114" s="134"/>
      <c r="D114" s="134" t="s">
        <v>137</v>
      </c>
      <c r="E114" s="339">
        <v>27610</v>
      </c>
      <c r="F114" s="341">
        <v>26000</v>
      </c>
      <c r="G114" s="343">
        <v>18096</v>
      </c>
      <c r="H114" s="339">
        <v>21720</v>
      </c>
      <c r="I114" s="339">
        <v>25340</v>
      </c>
      <c r="J114" s="344">
        <v>25340</v>
      </c>
      <c r="K114" s="21"/>
      <c r="L114" s="69"/>
    </row>
    <row r="115" spans="1:12" s="70" customFormat="1" ht="12.75">
      <c r="A115" s="133"/>
      <c r="B115" s="144" t="s">
        <v>19</v>
      </c>
      <c r="C115" s="134"/>
      <c r="D115" s="134" t="s">
        <v>20</v>
      </c>
      <c r="E115" s="339">
        <f aca="true" t="shared" si="4" ref="E115:J115">SUM(E116:E118)</f>
        <v>11073</v>
      </c>
      <c r="F115" s="341">
        <f t="shared" si="4"/>
        <v>9850</v>
      </c>
      <c r="G115" s="339">
        <f t="shared" si="4"/>
        <v>7946</v>
      </c>
      <c r="H115" s="339">
        <f t="shared" si="4"/>
        <v>10100</v>
      </c>
      <c r="I115" s="339">
        <f t="shared" si="4"/>
        <v>9250</v>
      </c>
      <c r="J115" s="344">
        <f t="shared" si="4"/>
        <v>9250</v>
      </c>
      <c r="K115" s="101"/>
      <c r="L115" s="69"/>
    </row>
    <row r="116" spans="1:12" s="81" customFormat="1" ht="12.75">
      <c r="A116" s="102"/>
      <c r="B116" s="125" t="s">
        <v>138</v>
      </c>
      <c r="C116" s="106"/>
      <c r="D116" s="140" t="s">
        <v>139</v>
      </c>
      <c r="E116" s="345">
        <v>969</v>
      </c>
      <c r="F116" s="346">
        <v>750</v>
      </c>
      <c r="G116" s="347">
        <v>728</v>
      </c>
      <c r="H116" s="345">
        <v>900</v>
      </c>
      <c r="I116" s="345">
        <v>750</v>
      </c>
      <c r="J116" s="348">
        <v>750</v>
      </c>
      <c r="K116" s="110"/>
      <c r="L116" s="80"/>
    </row>
    <row r="117" spans="1:12" s="81" customFormat="1" ht="12.75">
      <c r="A117" s="102"/>
      <c r="B117" s="125" t="s">
        <v>114</v>
      </c>
      <c r="C117" s="106"/>
      <c r="D117" s="140" t="s">
        <v>140</v>
      </c>
      <c r="E117" s="345">
        <v>1537</v>
      </c>
      <c r="F117" s="346">
        <v>1200</v>
      </c>
      <c r="G117" s="347">
        <v>1017</v>
      </c>
      <c r="H117" s="345">
        <v>700</v>
      </c>
      <c r="I117" s="345">
        <v>700</v>
      </c>
      <c r="J117" s="348">
        <v>700</v>
      </c>
      <c r="K117" s="110"/>
      <c r="L117" s="80"/>
    </row>
    <row r="118" spans="1:12" s="81" customFormat="1" ht="12.75">
      <c r="A118" s="102"/>
      <c r="B118" s="125" t="s">
        <v>123</v>
      </c>
      <c r="C118" s="106"/>
      <c r="D118" s="140" t="s">
        <v>141</v>
      </c>
      <c r="E118" s="345">
        <v>8567</v>
      </c>
      <c r="F118" s="346">
        <v>7900</v>
      </c>
      <c r="G118" s="347">
        <v>6201</v>
      </c>
      <c r="H118" s="345">
        <v>8500</v>
      </c>
      <c r="I118" s="345">
        <v>7800</v>
      </c>
      <c r="J118" s="348">
        <v>7800</v>
      </c>
      <c r="K118" s="110"/>
      <c r="L118" s="80"/>
    </row>
    <row r="119" spans="1:12" s="81" customFormat="1" ht="12.75">
      <c r="A119" s="102"/>
      <c r="B119" s="144" t="s">
        <v>132</v>
      </c>
      <c r="C119" s="106"/>
      <c r="D119" s="134" t="s">
        <v>395</v>
      </c>
      <c r="E119" s="339">
        <v>0</v>
      </c>
      <c r="F119" s="341">
        <v>0</v>
      </c>
      <c r="G119" s="338">
        <v>128</v>
      </c>
      <c r="H119" s="339">
        <v>0</v>
      </c>
      <c r="I119" s="339">
        <v>0</v>
      </c>
      <c r="J119" s="344">
        <v>0</v>
      </c>
      <c r="K119" s="21"/>
      <c r="L119" s="80"/>
    </row>
    <row r="120" spans="1:12" s="117" customFormat="1" ht="15">
      <c r="A120" s="111" t="s">
        <v>143</v>
      </c>
      <c r="B120" s="141"/>
      <c r="C120" s="113"/>
      <c r="D120" s="134"/>
      <c r="E120" s="339"/>
      <c r="F120" s="341"/>
      <c r="G120" s="338"/>
      <c r="H120" s="339"/>
      <c r="I120" s="339"/>
      <c r="J120" s="327"/>
      <c r="K120" s="65"/>
      <c r="L120" s="116"/>
    </row>
    <row r="121" spans="1:12" s="81" customFormat="1" ht="15">
      <c r="A121" s="129" t="s">
        <v>144</v>
      </c>
      <c r="B121" s="145"/>
      <c r="C121" s="89">
        <v>11</v>
      </c>
      <c r="D121" s="143" t="s">
        <v>407</v>
      </c>
      <c r="E121" s="340">
        <f>SUM(E122:E126)</f>
        <v>165216</v>
      </c>
      <c r="F121" s="341">
        <f>SUM(F122:F126)</f>
        <v>332000</v>
      </c>
      <c r="G121" s="340">
        <f>SUM(G122:G126)</f>
        <v>192065</v>
      </c>
      <c r="H121" s="340">
        <f>SUM(H122:H126)</f>
        <v>203500</v>
      </c>
      <c r="I121" s="340">
        <f>SUM(I122:I126)</f>
        <v>201500</v>
      </c>
      <c r="J121" s="340">
        <v>201500</v>
      </c>
      <c r="K121" s="114"/>
      <c r="L121" s="80"/>
    </row>
    <row r="122" spans="1:12" s="81" customFormat="1" ht="12.75">
      <c r="A122" s="146"/>
      <c r="B122" s="147" t="s">
        <v>107</v>
      </c>
      <c r="C122" s="121" t="s">
        <v>145</v>
      </c>
      <c r="D122" s="159" t="s">
        <v>146</v>
      </c>
      <c r="E122" s="345">
        <v>2927</v>
      </c>
      <c r="F122" s="346">
        <v>500</v>
      </c>
      <c r="G122" s="347">
        <v>1524</v>
      </c>
      <c r="H122" s="345">
        <v>10000</v>
      </c>
      <c r="I122" s="345">
        <v>8000</v>
      </c>
      <c r="J122" s="321">
        <v>8000</v>
      </c>
      <c r="K122" s="18"/>
      <c r="L122" s="80"/>
    </row>
    <row r="123" spans="1:12" s="124" customFormat="1" ht="12.75">
      <c r="A123" s="149"/>
      <c r="B123" s="147" t="s">
        <v>123</v>
      </c>
      <c r="C123" s="121" t="s">
        <v>145</v>
      </c>
      <c r="D123" s="159" t="s">
        <v>396</v>
      </c>
      <c r="E123" s="345">
        <v>160730</v>
      </c>
      <c r="F123" s="346">
        <v>157500</v>
      </c>
      <c r="G123" s="347">
        <v>176608</v>
      </c>
      <c r="H123" s="345">
        <v>193500</v>
      </c>
      <c r="I123" s="345">
        <v>193500</v>
      </c>
      <c r="J123" s="321">
        <v>193500</v>
      </c>
      <c r="K123" s="18"/>
      <c r="L123" s="123"/>
    </row>
    <row r="124" spans="1:12" s="81" customFormat="1" ht="12.75">
      <c r="A124" s="102"/>
      <c r="B124" s="125" t="s">
        <v>138</v>
      </c>
      <c r="C124" s="106" t="s">
        <v>148</v>
      </c>
      <c r="D124" s="140" t="s">
        <v>149</v>
      </c>
      <c r="E124" s="345">
        <v>18</v>
      </c>
      <c r="F124" s="346">
        <v>0</v>
      </c>
      <c r="G124" s="347">
        <v>5009</v>
      </c>
      <c r="H124" s="345">
        <v>0</v>
      </c>
      <c r="I124" s="345">
        <v>0</v>
      </c>
      <c r="J124" s="321">
        <v>0</v>
      </c>
      <c r="K124" s="18"/>
      <c r="L124" s="80"/>
    </row>
    <row r="125" spans="1:12" s="81" customFormat="1" ht="12.75">
      <c r="A125" s="102"/>
      <c r="B125" s="125" t="s">
        <v>107</v>
      </c>
      <c r="C125" s="106" t="s">
        <v>148</v>
      </c>
      <c r="D125" s="140" t="s">
        <v>150</v>
      </c>
      <c r="E125" s="345">
        <v>0</v>
      </c>
      <c r="F125" s="346">
        <v>0</v>
      </c>
      <c r="G125" s="347">
        <v>899</v>
      </c>
      <c r="H125" s="345">
        <v>0</v>
      </c>
      <c r="I125" s="345">
        <v>0</v>
      </c>
      <c r="J125" s="321">
        <v>0</v>
      </c>
      <c r="K125" s="18"/>
      <c r="L125" s="80"/>
    </row>
    <row r="126" spans="1:12" s="81" customFormat="1" ht="12.75">
      <c r="A126" s="102"/>
      <c r="B126" s="125" t="s">
        <v>123</v>
      </c>
      <c r="C126" s="106" t="s">
        <v>148</v>
      </c>
      <c r="D126" s="140" t="s">
        <v>151</v>
      </c>
      <c r="E126" s="345">
        <v>1541</v>
      </c>
      <c r="F126" s="346">
        <v>174000</v>
      </c>
      <c r="G126" s="347">
        <v>8025</v>
      </c>
      <c r="H126" s="345">
        <v>0</v>
      </c>
      <c r="I126" s="345">
        <v>0</v>
      </c>
      <c r="J126" s="321">
        <v>0</v>
      </c>
      <c r="K126" s="18"/>
      <c r="L126" s="80"/>
    </row>
    <row r="127" spans="1:12" s="81" customFormat="1" ht="12.75">
      <c r="A127" s="102"/>
      <c r="B127" s="125"/>
      <c r="C127" s="106"/>
      <c r="D127" s="140"/>
      <c r="E127" s="345"/>
      <c r="F127" s="346"/>
      <c r="G127" s="343"/>
      <c r="H127" s="339"/>
      <c r="I127" s="339"/>
      <c r="J127" s="321"/>
      <c r="K127" s="18"/>
      <c r="L127" s="80"/>
    </row>
    <row r="128" spans="1:12" s="81" customFormat="1" ht="12.75">
      <c r="A128" s="102"/>
      <c r="B128" s="125"/>
      <c r="C128" s="106"/>
      <c r="D128" s="140"/>
      <c r="E128" s="345"/>
      <c r="F128" s="346"/>
      <c r="G128" s="343"/>
      <c r="H128" s="339"/>
      <c r="I128" s="339"/>
      <c r="J128" s="321"/>
      <c r="K128" s="18"/>
      <c r="L128" s="80"/>
    </row>
    <row r="129" spans="1:12" s="117" customFormat="1" ht="15">
      <c r="A129" s="111" t="s">
        <v>152</v>
      </c>
      <c r="B129" s="141"/>
      <c r="C129" s="113"/>
      <c r="D129" s="134"/>
      <c r="E129" s="339"/>
      <c r="F129" s="341"/>
      <c r="G129" s="343"/>
      <c r="H129" s="339"/>
      <c r="I129" s="339"/>
      <c r="J129" s="327"/>
      <c r="K129" s="65"/>
      <c r="L129" s="116"/>
    </row>
    <row r="130" spans="1:12" s="81" customFormat="1" ht="15">
      <c r="A130" s="129" t="s">
        <v>153</v>
      </c>
      <c r="B130" s="145"/>
      <c r="C130" s="89">
        <v>8</v>
      </c>
      <c r="D130" s="143" t="s">
        <v>408</v>
      </c>
      <c r="E130" s="340">
        <f>SUM(E131:E134)</f>
        <v>34098</v>
      </c>
      <c r="F130" s="341">
        <f>SUM(F131:F134)</f>
        <v>14320</v>
      </c>
      <c r="G130" s="340">
        <f>SUM(G131:G134)</f>
        <v>8762</v>
      </c>
      <c r="H130" s="340">
        <f>SUM(H131:H134)</f>
        <v>20000</v>
      </c>
      <c r="I130" s="340">
        <f>SUM(I131:I134)</f>
        <v>15000</v>
      </c>
      <c r="J130" s="340">
        <v>15000</v>
      </c>
      <c r="K130" s="114"/>
      <c r="L130" s="80"/>
    </row>
    <row r="131" spans="1:12" s="81" customFormat="1" ht="12.75">
      <c r="A131" s="102"/>
      <c r="B131" s="125" t="s">
        <v>114</v>
      </c>
      <c r="C131" s="106" t="s">
        <v>154</v>
      </c>
      <c r="D131" s="140" t="s">
        <v>155</v>
      </c>
      <c r="E131" s="345">
        <v>1110</v>
      </c>
      <c r="F131" s="346">
        <v>1820</v>
      </c>
      <c r="G131" s="347">
        <v>787</v>
      </c>
      <c r="H131" s="345">
        <v>3000</v>
      </c>
      <c r="I131" s="345">
        <v>2000</v>
      </c>
      <c r="J131" s="348">
        <v>2000</v>
      </c>
      <c r="K131" s="110"/>
      <c r="L131" s="80"/>
    </row>
    <row r="132" spans="1:12" s="81" customFormat="1" ht="12.75">
      <c r="A132" s="102"/>
      <c r="B132" s="125" t="s">
        <v>123</v>
      </c>
      <c r="C132" s="106" t="s">
        <v>154</v>
      </c>
      <c r="D132" s="140" t="s">
        <v>156</v>
      </c>
      <c r="E132" s="345">
        <v>20951</v>
      </c>
      <c r="F132" s="346">
        <v>12500</v>
      </c>
      <c r="G132" s="347">
        <v>7975</v>
      </c>
      <c r="H132" s="345">
        <v>15000</v>
      </c>
      <c r="I132" s="345">
        <v>12000</v>
      </c>
      <c r="J132" s="348">
        <v>12000</v>
      </c>
      <c r="K132" s="110"/>
      <c r="L132" s="80"/>
    </row>
    <row r="133" spans="1:12" s="81" customFormat="1" ht="12.75">
      <c r="A133" s="102"/>
      <c r="B133" s="125" t="s">
        <v>123</v>
      </c>
      <c r="C133" s="106" t="s">
        <v>157</v>
      </c>
      <c r="D133" s="140" t="s">
        <v>158</v>
      </c>
      <c r="E133" s="345">
        <v>0</v>
      </c>
      <c r="F133" s="346">
        <v>0</v>
      </c>
      <c r="G133" s="347">
        <v>0</v>
      </c>
      <c r="H133" s="345">
        <v>2000</v>
      </c>
      <c r="I133" s="345">
        <v>1000</v>
      </c>
      <c r="J133" s="348">
        <v>1000</v>
      </c>
      <c r="K133" s="110"/>
      <c r="L133" s="80"/>
    </row>
    <row r="134" spans="1:12" s="81" customFormat="1" ht="12.75">
      <c r="A134" s="102"/>
      <c r="B134" s="125" t="s">
        <v>132</v>
      </c>
      <c r="C134" s="136" t="s">
        <v>159</v>
      </c>
      <c r="D134" s="140" t="s">
        <v>160</v>
      </c>
      <c r="E134" s="345">
        <v>12037</v>
      </c>
      <c r="F134" s="346">
        <v>0</v>
      </c>
      <c r="G134" s="347">
        <v>0</v>
      </c>
      <c r="H134" s="345">
        <v>0</v>
      </c>
      <c r="I134" s="345">
        <v>0</v>
      </c>
      <c r="J134" s="348">
        <v>0</v>
      </c>
      <c r="K134" s="110"/>
      <c r="L134" s="80"/>
    </row>
    <row r="135" spans="1:12" s="81" customFormat="1" ht="12.75">
      <c r="A135" s="102"/>
      <c r="B135" s="125"/>
      <c r="C135" s="106"/>
      <c r="D135" s="140"/>
      <c r="E135" s="345"/>
      <c r="F135" s="346"/>
      <c r="G135" s="347"/>
      <c r="H135" s="339"/>
      <c r="I135" s="339"/>
      <c r="J135" s="321"/>
      <c r="K135" s="18"/>
      <c r="L135" s="80"/>
    </row>
    <row r="136" spans="1:12" s="117" customFormat="1" ht="15">
      <c r="A136" s="111" t="s">
        <v>161</v>
      </c>
      <c r="B136" s="141"/>
      <c r="C136" s="113"/>
      <c r="D136" s="134"/>
      <c r="E136" s="339"/>
      <c r="F136" s="341"/>
      <c r="G136" s="343"/>
      <c r="H136" s="339"/>
      <c r="I136" s="339"/>
      <c r="J136" s="327"/>
      <c r="K136" s="65"/>
      <c r="L136" s="116"/>
    </row>
    <row r="137" spans="1:12" s="70" customFormat="1" ht="15">
      <c r="A137" s="129" t="s">
        <v>162</v>
      </c>
      <c r="B137" s="142"/>
      <c r="C137" s="89">
        <v>9</v>
      </c>
      <c r="D137" s="143" t="s">
        <v>409</v>
      </c>
      <c r="E137" s="340">
        <f>SUM(E138:E141)</f>
        <v>18753</v>
      </c>
      <c r="F137" s="341">
        <f>SUM(F138:F141)</f>
        <v>13800</v>
      </c>
      <c r="G137" s="340">
        <f>SUM(G138:G141)</f>
        <v>1550</v>
      </c>
      <c r="H137" s="340">
        <f>SUM(H138:H141)</f>
        <v>6800</v>
      </c>
      <c r="I137" s="340">
        <f>SUM(I138:I141)</f>
        <v>10000</v>
      </c>
      <c r="J137" s="340">
        <v>10000</v>
      </c>
      <c r="K137" s="114"/>
      <c r="L137" s="69"/>
    </row>
    <row r="138" spans="1:12" s="81" customFormat="1" ht="12.75">
      <c r="A138" s="102"/>
      <c r="B138" s="125" t="s">
        <v>114</v>
      </c>
      <c r="C138" s="106" t="s">
        <v>163</v>
      </c>
      <c r="D138" s="140" t="s">
        <v>164</v>
      </c>
      <c r="E138" s="345">
        <v>3958</v>
      </c>
      <c r="F138" s="346">
        <v>3500</v>
      </c>
      <c r="G138" s="347">
        <v>0</v>
      </c>
      <c r="H138" s="345">
        <v>1000</v>
      </c>
      <c r="I138" s="345">
        <v>1000</v>
      </c>
      <c r="J138" s="348">
        <v>1000</v>
      </c>
      <c r="K138" s="110"/>
      <c r="L138" s="80"/>
    </row>
    <row r="139" spans="1:12" s="81" customFormat="1" ht="12.75">
      <c r="A139" s="102"/>
      <c r="B139" s="125" t="s">
        <v>165</v>
      </c>
      <c r="C139" s="106" t="s">
        <v>163</v>
      </c>
      <c r="D139" s="140" t="s">
        <v>166</v>
      </c>
      <c r="E139" s="345">
        <v>0</v>
      </c>
      <c r="F139" s="346">
        <v>300</v>
      </c>
      <c r="G139" s="347">
        <v>0</v>
      </c>
      <c r="H139" s="345">
        <v>500</v>
      </c>
      <c r="I139" s="345">
        <v>500</v>
      </c>
      <c r="J139" s="348">
        <v>500</v>
      </c>
      <c r="K139" s="110"/>
      <c r="L139" s="80"/>
    </row>
    <row r="140" spans="1:12" s="81" customFormat="1" ht="12.75">
      <c r="A140" s="102"/>
      <c r="B140" s="125" t="s">
        <v>123</v>
      </c>
      <c r="C140" s="106" t="s">
        <v>163</v>
      </c>
      <c r="D140" s="140" t="s">
        <v>167</v>
      </c>
      <c r="E140" s="345">
        <v>4635</v>
      </c>
      <c r="F140" s="346">
        <v>10000</v>
      </c>
      <c r="G140" s="347">
        <v>1550</v>
      </c>
      <c r="H140" s="345">
        <v>5300</v>
      </c>
      <c r="I140" s="345">
        <v>8500</v>
      </c>
      <c r="J140" s="348">
        <v>8500</v>
      </c>
      <c r="K140" s="110"/>
      <c r="L140" s="80"/>
    </row>
    <row r="141" spans="1:12" s="81" customFormat="1" ht="12.75">
      <c r="A141" s="102"/>
      <c r="B141" s="125" t="s">
        <v>132</v>
      </c>
      <c r="C141" s="106" t="s">
        <v>168</v>
      </c>
      <c r="D141" s="140" t="s">
        <v>384</v>
      </c>
      <c r="E141" s="345">
        <v>10160</v>
      </c>
      <c r="F141" s="346">
        <v>0</v>
      </c>
      <c r="G141" s="347">
        <v>0</v>
      </c>
      <c r="H141" s="345">
        <v>0</v>
      </c>
      <c r="I141" s="345">
        <v>0</v>
      </c>
      <c r="J141" s="348">
        <v>0</v>
      </c>
      <c r="K141" s="245"/>
      <c r="L141" s="80"/>
    </row>
    <row r="142" spans="1:12" s="81" customFormat="1" ht="12.75">
      <c r="A142" s="102"/>
      <c r="B142" s="125"/>
      <c r="C142" s="106"/>
      <c r="D142" s="140"/>
      <c r="E142" s="345"/>
      <c r="F142" s="346"/>
      <c r="G142" s="343"/>
      <c r="H142" s="339"/>
      <c r="I142" s="339"/>
      <c r="J142" s="321"/>
      <c r="K142" s="18"/>
      <c r="L142" s="80"/>
    </row>
    <row r="143" spans="1:12" s="117" customFormat="1" ht="15">
      <c r="A143" s="111" t="s">
        <v>169</v>
      </c>
      <c r="B143" s="141"/>
      <c r="C143" s="113"/>
      <c r="D143" s="134"/>
      <c r="E143" s="339"/>
      <c r="F143" s="341"/>
      <c r="G143" s="343"/>
      <c r="H143" s="339"/>
      <c r="I143" s="339"/>
      <c r="J143" s="327"/>
      <c r="K143" s="65"/>
      <c r="L143" s="116"/>
    </row>
    <row r="144" spans="1:12" s="81" customFormat="1" ht="15" customHeight="1">
      <c r="A144" s="129" t="s">
        <v>170</v>
      </c>
      <c r="B144" s="145"/>
      <c r="C144" s="143" t="s">
        <v>171</v>
      </c>
      <c r="D144" s="143" t="s">
        <v>410</v>
      </c>
      <c r="E144" s="340">
        <f>SUM(E145:E147)</f>
        <v>43943</v>
      </c>
      <c r="F144" s="341">
        <f>SUM(F145:F147)</f>
        <v>51220</v>
      </c>
      <c r="G144" s="340">
        <f>SUM(G145:G147)</f>
        <v>33847</v>
      </c>
      <c r="H144" s="340">
        <f>SUM(H145:H147)</f>
        <v>54700</v>
      </c>
      <c r="I144" s="340">
        <f>SUM(I145:I147)</f>
        <v>54700</v>
      </c>
      <c r="J144" s="342">
        <v>16135</v>
      </c>
      <c r="K144" s="244"/>
      <c r="L144" s="80"/>
    </row>
    <row r="145" spans="1:12" s="81" customFormat="1" ht="12.75">
      <c r="A145" s="102"/>
      <c r="B145" s="125" t="s">
        <v>123</v>
      </c>
      <c r="C145" s="106"/>
      <c r="D145" s="140" t="s">
        <v>172</v>
      </c>
      <c r="E145" s="345">
        <v>4515</v>
      </c>
      <c r="F145" s="346">
        <v>7900</v>
      </c>
      <c r="G145" s="347">
        <v>4283</v>
      </c>
      <c r="H145" s="345">
        <v>8000</v>
      </c>
      <c r="I145" s="345">
        <v>8000</v>
      </c>
      <c r="J145" s="349">
        <v>3335</v>
      </c>
      <c r="K145" s="110"/>
      <c r="L145" s="80"/>
    </row>
    <row r="146" spans="1:12" s="81" customFormat="1" ht="12.75">
      <c r="A146" s="102"/>
      <c r="B146" s="125" t="s">
        <v>123</v>
      </c>
      <c r="C146" s="106"/>
      <c r="D146" s="140" t="s">
        <v>173</v>
      </c>
      <c r="E146" s="345">
        <v>39339</v>
      </c>
      <c r="F146" s="346">
        <v>43000</v>
      </c>
      <c r="G146" s="347">
        <v>29131</v>
      </c>
      <c r="H146" s="345">
        <v>45000</v>
      </c>
      <c r="I146" s="345">
        <v>45000</v>
      </c>
      <c r="J146" s="349">
        <v>12800</v>
      </c>
      <c r="K146" s="110"/>
      <c r="L146" s="80"/>
    </row>
    <row r="147" spans="1:12" s="81" customFormat="1" ht="12.75">
      <c r="A147" s="102"/>
      <c r="B147" s="125" t="s">
        <v>123</v>
      </c>
      <c r="C147" s="106"/>
      <c r="D147" s="140" t="s">
        <v>174</v>
      </c>
      <c r="E147" s="345">
        <v>89</v>
      </c>
      <c r="F147" s="346">
        <v>320</v>
      </c>
      <c r="G147" s="347">
        <v>433</v>
      </c>
      <c r="H147" s="345">
        <v>1700</v>
      </c>
      <c r="I147" s="345">
        <v>1700</v>
      </c>
      <c r="J147" s="349">
        <v>0</v>
      </c>
      <c r="K147" s="110"/>
      <c r="L147" s="80"/>
    </row>
    <row r="148" spans="1:12" s="81" customFormat="1" ht="12.75">
      <c r="A148" s="102"/>
      <c r="B148" s="125"/>
      <c r="C148" s="106"/>
      <c r="D148" s="140"/>
      <c r="E148" s="345"/>
      <c r="F148" s="346"/>
      <c r="G148" s="347"/>
      <c r="H148" s="345"/>
      <c r="I148" s="345"/>
      <c r="J148" s="321"/>
      <c r="K148" s="18"/>
      <c r="L148" s="80"/>
    </row>
    <row r="149" spans="1:12" s="81" customFormat="1" ht="12.75">
      <c r="A149" s="102"/>
      <c r="B149" s="125"/>
      <c r="C149" s="106"/>
      <c r="D149" s="140"/>
      <c r="E149" s="345"/>
      <c r="F149" s="346"/>
      <c r="G149" s="343"/>
      <c r="H149" s="339"/>
      <c r="I149" s="339"/>
      <c r="J149" s="321"/>
      <c r="K149" s="18"/>
      <c r="L149" s="80"/>
    </row>
    <row r="150" spans="1:12" s="81" customFormat="1" ht="15">
      <c r="A150" s="111" t="s">
        <v>175</v>
      </c>
      <c r="B150" s="125"/>
      <c r="C150" s="106"/>
      <c r="D150" s="140"/>
      <c r="E150" s="345"/>
      <c r="F150" s="346"/>
      <c r="G150" s="343"/>
      <c r="H150" s="339"/>
      <c r="I150" s="339"/>
      <c r="J150" s="321"/>
      <c r="K150" s="18"/>
      <c r="L150" s="80"/>
    </row>
    <row r="151" spans="1:12" s="81" customFormat="1" ht="15">
      <c r="A151" s="129" t="s">
        <v>170</v>
      </c>
      <c r="B151" s="145" t="s">
        <v>123</v>
      </c>
      <c r="C151" s="143" t="s">
        <v>176</v>
      </c>
      <c r="D151" s="143" t="s">
        <v>411</v>
      </c>
      <c r="E151" s="340">
        <v>102127</v>
      </c>
      <c r="F151" s="341">
        <v>73425</v>
      </c>
      <c r="G151" s="350">
        <v>55984</v>
      </c>
      <c r="H151" s="340">
        <v>73425</v>
      </c>
      <c r="I151" s="340">
        <v>73425</v>
      </c>
      <c r="J151" s="340">
        <v>36713</v>
      </c>
      <c r="K151" s="244"/>
      <c r="L151" s="80"/>
    </row>
    <row r="152" spans="1:12" s="81" customFormat="1" ht="12.75">
      <c r="A152" s="152"/>
      <c r="B152" s="153"/>
      <c r="C152" s="128"/>
      <c r="D152" s="338"/>
      <c r="E152" s="339"/>
      <c r="F152" s="341"/>
      <c r="G152" s="343"/>
      <c r="H152" s="339"/>
      <c r="I152" s="339"/>
      <c r="J152" s="327"/>
      <c r="K152" s="21"/>
      <c r="L152" s="80"/>
    </row>
    <row r="153" spans="1:12" s="81" customFormat="1" ht="12.75">
      <c r="A153" s="152"/>
      <c r="B153" s="153"/>
      <c r="C153" s="128"/>
      <c r="D153" s="338"/>
      <c r="E153" s="339"/>
      <c r="F153" s="341"/>
      <c r="G153" s="343"/>
      <c r="H153" s="339"/>
      <c r="I153" s="339"/>
      <c r="J153" s="327"/>
      <c r="K153" s="21"/>
      <c r="L153" s="80"/>
    </row>
    <row r="154" spans="1:12" s="81" customFormat="1" ht="12.75">
      <c r="A154" s="152"/>
      <c r="B154" s="153"/>
      <c r="C154" s="128"/>
      <c r="D154" s="338"/>
      <c r="E154" s="339"/>
      <c r="F154" s="341"/>
      <c r="G154" s="343"/>
      <c r="H154" s="339"/>
      <c r="I154" s="339"/>
      <c r="J154" s="327"/>
      <c r="K154" s="21"/>
      <c r="L154" s="80"/>
    </row>
    <row r="155" spans="1:12" s="81" customFormat="1" ht="15">
      <c r="A155" s="111" t="s">
        <v>178</v>
      </c>
      <c r="B155" s="125"/>
      <c r="C155" s="106"/>
      <c r="D155" s="140"/>
      <c r="E155" s="345"/>
      <c r="F155" s="346"/>
      <c r="G155" s="343"/>
      <c r="H155" s="339"/>
      <c r="I155" s="339"/>
      <c r="J155" s="321"/>
      <c r="K155" s="18"/>
      <c r="L155" s="80"/>
    </row>
    <row r="156" spans="1:12" s="81" customFormat="1" ht="15">
      <c r="A156" s="129" t="s">
        <v>179</v>
      </c>
      <c r="B156" s="142"/>
      <c r="C156" s="143" t="s">
        <v>180</v>
      </c>
      <c r="D156" s="143" t="s">
        <v>412</v>
      </c>
      <c r="E156" s="340">
        <f>SUM(E157:E158)</f>
        <v>9062</v>
      </c>
      <c r="F156" s="341">
        <f>SUM(F157:F158)</f>
        <v>9400</v>
      </c>
      <c r="G156" s="340">
        <f>SUM(G157:G158)</f>
        <v>4681</v>
      </c>
      <c r="H156" s="340">
        <f>SUM(H157:H158)</f>
        <v>9400</v>
      </c>
      <c r="I156" s="340">
        <f>SUM(I157:I158)</f>
        <v>7000</v>
      </c>
      <c r="J156" s="340">
        <v>7000</v>
      </c>
      <c r="K156" s="114"/>
      <c r="L156" s="80"/>
    </row>
    <row r="157" spans="1:12" s="81" customFormat="1" ht="12.75">
      <c r="A157" s="102"/>
      <c r="B157" s="125" t="s">
        <v>114</v>
      </c>
      <c r="C157" s="106"/>
      <c r="D157" s="140" t="s">
        <v>397</v>
      </c>
      <c r="E157" s="345">
        <v>3131</v>
      </c>
      <c r="F157" s="346">
        <v>3000</v>
      </c>
      <c r="G157" s="347">
        <v>862</v>
      </c>
      <c r="H157" s="345">
        <v>3000</v>
      </c>
      <c r="I157" s="345">
        <v>1000</v>
      </c>
      <c r="J157" s="321">
        <v>1000</v>
      </c>
      <c r="K157" s="18"/>
      <c r="L157" s="80"/>
    </row>
    <row r="158" spans="1:12" s="81" customFormat="1" ht="12.75">
      <c r="A158" s="102"/>
      <c r="B158" s="125" t="s">
        <v>123</v>
      </c>
      <c r="C158" s="106"/>
      <c r="D158" s="140" t="s">
        <v>182</v>
      </c>
      <c r="E158" s="345">
        <v>5931</v>
      </c>
      <c r="F158" s="346">
        <v>6400</v>
      </c>
      <c r="G158" s="347">
        <v>3819</v>
      </c>
      <c r="H158" s="345">
        <v>6400</v>
      </c>
      <c r="I158" s="345">
        <v>6000</v>
      </c>
      <c r="J158" s="321">
        <v>6000</v>
      </c>
      <c r="K158" s="18"/>
      <c r="L158" s="80"/>
    </row>
    <row r="159" spans="1:12" s="81" customFormat="1" ht="12.75">
      <c r="A159" s="102"/>
      <c r="B159" s="125"/>
      <c r="C159" s="106"/>
      <c r="D159" s="140"/>
      <c r="E159" s="345"/>
      <c r="F159" s="346"/>
      <c r="G159" s="347"/>
      <c r="H159" s="345"/>
      <c r="I159" s="345"/>
      <c r="J159" s="321"/>
      <c r="K159" s="18"/>
      <c r="L159" s="80"/>
    </row>
    <row r="160" spans="1:12" s="81" customFormat="1" ht="12.75">
      <c r="A160" s="102"/>
      <c r="B160" s="125"/>
      <c r="C160" s="106"/>
      <c r="D160" s="140"/>
      <c r="E160" s="345"/>
      <c r="F160" s="346"/>
      <c r="G160" s="343"/>
      <c r="H160" s="339"/>
      <c r="I160" s="339"/>
      <c r="J160" s="321"/>
      <c r="K160" s="18"/>
      <c r="L160" s="80"/>
    </row>
    <row r="161" spans="1:12" s="81" customFormat="1" ht="15">
      <c r="A161" s="111" t="s">
        <v>183</v>
      </c>
      <c r="B161" s="125"/>
      <c r="C161" s="106"/>
      <c r="D161" s="140"/>
      <c r="E161" s="345"/>
      <c r="F161" s="346"/>
      <c r="G161" s="343"/>
      <c r="H161" s="339"/>
      <c r="I161" s="339"/>
      <c r="J161" s="321"/>
      <c r="K161" s="18"/>
      <c r="L161" s="80"/>
    </row>
    <row r="162" spans="1:12" s="81" customFormat="1" ht="15">
      <c r="A162" s="129" t="s">
        <v>184</v>
      </c>
      <c r="B162" s="145"/>
      <c r="C162" s="143" t="s">
        <v>185</v>
      </c>
      <c r="D162" s="143" t="s">
        <v>413</v>
      </c>
      <c r="E162" s="340">
        <f>SUM(E163:E166)</f>
        <v>11226</v>
      </c>
      <c r="F162" s="341">
        <f>SUM(F163:F166)</f>
        <v>11600</v>
      </c>
      <c r="G162" s="340">
        <f>SUM(G163:G166)</f>
        <v>7924</v>
      </c>
      <c r="H162" s="340">
        <f>SUM(H163:H166)</f>
        <v>12600</v>
      </c>
      <c r="I162" s="340">
        <f>SUM(I163:I166)</f>
        <v>11600</v>
      </c>
      <c r="J162" s="340">
        <v>11600</v>
      </c>
      <c r="K162" s="114"/>
      <c r="L162" s="80"/>
    </row>
    <row r="163" spans="1:12" s="81" customFormat="1" ht="12.75">
      <c r="A163" s="102"/>
      <c r="B163" s="125" t="s">
        <v>138</v>
      </c>
      <c r="C163" s="106"/>
      <c r="D163" s="140" t="s">
        <v>186</v>
      </c>
      <c r="E163" s="345">
        <v>996</v>
      </c>
      <c r="F163" s="346">
        <v>1200</v>
      </c>
      <c r="G163" s="347">
        <v>721</v>
      </c>
      <c r="H163" s="345">
        <v>1200</v>
      </c>
      <c r="I163" s="345">
        <v>1200</v>
      </c>
      <c r="J163" s="321">
        <v>1200</v>
      </c>
      <c r="K163" s="18"/>
      <c r="L163" s="80"/>
    </row>
    <row r="164" spans="1:12" s="81" customFormat="1" ht="12.75">
      <c r="A164" s="102"/>
      <c r="B164" s="125" t="s">
        <v>114</v>
      </c>
      <c r="C164" s="106"/>
      <c r="D164" s="140" t="s">
        <v>187</v>
      </c>
      <c r="E164" s="345">
        <v>443</v>
      </c>
      <c r="F164" s="346">
        <v>500</v>
      </c>
      <c r="G164" s="347">
        <v>353</v>
      </c>
      <c r="H164" s="345">
        <v>500</v>
      </c>
      <c r="I164" s="345">
        <v>500</v>
      </c>
      <c r="J164" s="321">
        <v>500</v>
      </c>
      <c r="K164" s="18"/>
      <c r="L164" s="80"/>
    </row>
    <row r="165" spans="1:12" s="81" customFormat="1" ht="12.75">
      <c r="A165" s="102"/>
      <c r="B165" s="125" t="s">
        <v>165</v>
      </c>
      <c r="C165" s="106"/>
      <c r="D165" s="140" t="s">
        <v>166</v>
      </c>
      <c r="E165" s="345">
        <v>1698</v>
      </c>
      <c r="F165" s="346">
        <v>2000</v>
      </c>
      <c r="G165" s="347">
        <v>1505</v>
      </c>
      <c r="H165" s="345">
        <v>3000</v>
      </c>
      <c r="I165" s="345">
        <v>2000</v>
      </c>
      <c r="J165" s="321">
        <v>2000</v>
      </c>
      <c r="K165" s="18"/>
      <c r="L165" s="80"/>
    </row>
    <row r="166" spans="1:12" s="81" customFormat="1" ht="12.75">
      <c r="A166" s="102"/>
      <c r="B166" s="125" t="s">
        <v>123</v>
      </c>
      <c r="C166" s="106"/>
      <c r="D166" s="140" t="s">
        <v>188</v>
      </c>
      <c r="E166" s="345">
        <v>8089</v>
      </c>
      <c r="F166" s="346">
        <v>7900</v>
      </c>
      <c r="G166" s="347">
        <v>5345</v>
      </c>
      <c r="H166" s="345">
        <v>7900</v>
      </c>
      <c r="I166" s="345">
        <v>7900</v>
      </c>
      <c r="J166" s="321">
        <v>7900</v>
      </c>
      <c r="K166" s="18"/>
      <c r="L166" s="80"/>
    </row>
    <row r="167" spans="1:12" s="81" customFormat="1" ht="12.75">
      <c r="A167" s="102"/>
      <c r="B167" s="125"/>
      <c r="C167" s="106"/>
      <c r="D167" s="140"/>
      <c r="E167" s="345"/>
      <c r="F167" s="346"/>
      <c r="G167" s="343"/>
      <c r="H167" s="339"/>
      <c r="I167" s="339"/>
      <c r="J167" s="321"/>
      <c r="K167" s="18"/>
      <c r="L167" s="80"/>
    </row>
    <row r="168" spans="1:12" s="81" customFormat="1" ht="12.75">
      <c r="A168" s="102"/>
      <c r="B168" s="125"/>
      <c r="C168" s="106"/>
      <c r="D168" s="140"/>
      <c r="E168" s="345"/>
      <c r="F168" s="346"/>
      <c r="G168" s="343"/>
      <c r="H168" s="339"/>
      <c r="I168" s="339"/>
      <c r="J168" s="321"/>
      <c r="K168" s="18"/>
      <c r="L168" s="80"/>
    </row>
    <row r="169" spans="1:12" s="81" customFormat="1" ht="15">
      <c r="A169" s="111" t="s">
        <v>189</v>
      </c>
      <c r="B169" s="125"/>
      <c r="C169" s="106"/>
      <c r="D169" s="140"/>
      <c r="E169" s="345"/>
      <c r="F169" s="346"/>
      <c r="G169" s="343"/>
      <c r="H169" s="339"/>
      <c r="I169" s="339"/>
      <c r="J169" s="321"/>
      <c r="K169" s="18"/>
      <c r="L169" s="80"/>
    </row>
    <row r="170" spans="1:12" s="81" customFormat="1" ht="15">
      <c r="A170" s="129" t="s">
        <v>190</v>
      </c>
      <c r="B170" s="142"/>
      <c r="C170" s="89">
        <v>12</v>
      </c>
      <c r="D170" s="143" t="s">
        <v>414</v>
      </c>
      <c r="E170" s="340">
        <f>SUM(E171:E175)</f>
        <v>19897</v>
      </c>
      <c r="F170" s="341">
        <f>SUM(F171:F175)</f>
        <v>22800</v>
      </c>
      <c r="G170" s="340">
        <f>SUM(G171:G175)</f>
        <v>13093</v>
      </c>
      <c r="H170" s="340">
        <f>SUM(H171:H175)</f>
        <v>24000</v>
      </c>
      <c r="I170" s="340">
        <f>SUM(I171:I175)</f>
        <v>21700</v>
      </c>
      <c r="J170" s="340">
        <v>21700</v>
      </c>
      <c r="K170" s="114"/>
      <c r="L170" s="80"/>
    </row>
    <row r="171" spans="1:12" s="81" customFormat="1" ht="12.75">
      <c r="A171" s="102"/>
      <c r="B171" s="125" t="s">
        <v>123</v>
      </c>
      <c r="C171" s="106" t="s">
        <v>191</v>
      </c>
      <c r="D171" s="140" t="s">
        <v>192</v>
      </c>
      <c r="E171" s="345">
        <v>5388</v>
      </c>
      <c r="F171" s="346">
        <v>6800</v>
      </c>
      <c r="G171" s="347">
        <v>3213</v>
      </c>
      <c r="H171" s="345">
        <v>6500</v>
      </c>
      <c r="I171" s="345">
        <v>6500</v>
      </c>
      <c r="J171" s="321">
        <v>6500</v>
      </c>
      <c r="K171" s="18"/>
      <c r="L171" s="80"/>
    </row>
    <row r="172" spans="1:12" s="81" customFormat="1" ht="12.75">
      <c r="A172" s="102"/>
      <c r="B172" s="125" t="s">
        <v>132</v>
      </c>
      <c r="C172" s="136" t="s">
        <v>193</v>
      </c>
      <c r="D172" s="140" t="s">
        <v>194</v>
      </c>
      <c r="E172" s="345">
        <v>2365</v>
      </c>
      <c r="F172" s="346">
        <v>3000</v>
      </c>
      <c r="G172" s="347">
        <v>1600</v>
      </c>
      <c r="H172" s="345">
        <v>3500</v>
      </c>
      <c r="I172" s="345">
        <v>3000</v>
      </c>
      <c r="J172" s="321">
        <v>3000</v>
      </c>
      <c r="K172" s="18"/>
      <c r="L172" s="80"/>
    </row>
    <row r="173" spans="1:12" s="81" customFormat="1" ht="12.75">
      <c r="A173" s="102"/>
      <c r="B173" s="125" t="s">
        <v>132</v>
      </c>
      <c r="C173" s="106" t="s">
        <v>195</v>
      </c>
      <c r="D173" s="140" t="s">
        <v>196</v>
      </c>
      <c r="E173" s="345">
        <v>2216</v>
      </c>
      <c r="F173" s="346">
        <v>2500</v>
      </c>
      <c r="G173" s="347">
        <v>1656</v>
      </c>
      <c r="H173" s="345">
        <v>3000</v>
      </c>
      <c r="I173" s="345">
        <v>2200</v>
      </c>
      <c r="J173" s="321">
        <v>2200</v>
      </c>
      <c r="K173" s="18"/>
      <c r="L173" s="80"/>
    </row>
    <row r="174" spans="1:12" s="81" customFormat="1" ht="12.75">
      <c r="A174" s="102"/>
      <c r="B174" s="125" t="s">
        <v>132</v>
      </c>
      <c r="C174" s="106" t="s">
        <v>197</v>
      </c>
      <c r="D174" s="140" t="s">
        <v>198</v>
      </c>
      <c r="E174" s="345">
        <v>7299</v>
      </c>
      <c r="F174" s="346">
        <v>7500</v>
      </c>
      <c r="G174" s="347">
        <v>5180</v>
      </c>
      <c r="H174" s="345">
        <v>8000</v>
      </c>
      <c r="I174" s="345">
        <v>7500</v>
      </c>
      <c r="J174" s="321">
        <v>7500</v>
      </c>
      <c r="K174" s="18"/>
      <c r="L174" s="80"/>
    </row>
    <row r="175" spans="1:12" s="81" customFormat="1" ht="12.75">
      <c r="A175" s="102"/>
      <c r="B175" s="125" t="s">
        <v>132</v>
      </c>
      <c r="C175" s="106" t="s">
        <v>191</v>
      </c>
      <c r="D175" s="140" t="s">
        <v>199</v>
      </c>
      <c r="E175" s="345">
        <v>2629</v>
      </c>
      <c r="F175" s="346">
        <v>3000</v>
      </c>
      <c r="G175" s="347">
        <v>1444</v>
      </c>
      <c r="H175" s="345">
        <v>3000</v>
      </c>
      <c r="I175" s="345">
        <v>2500</v>
      </c>
      <c r="J175" s="321">
        <v>2500</v>
      </c>
      <c r="K175" s="18"/>
      <c r="L175" s="80"/>
    </row>
    <row r="176" spans="1:12" s="81" customFormat="1" ht="12.75">
      <c r="A176" s="102"/>
      <c r="B176" s="125"/>
      <c r="C176" s="106"/>
      <c r="D176" s="140"/>
      <c r="E176" s="345"/>
      <c r="F176" s="346"/>
      <c r="G176" s="343"/>
      <c r="H176" s="339"/>
      <c r="I176" s="339"/>
      <c r="J176" s="321"/>
      <c r="K176" s="18"/>
      <c r="L176" s="80"/>
    </row>
    <row r="177" spans="1:12" s="81" customFormat="1" ht="12.75">
      <c r="A177" s="102"/>
      <c r="B177" s="125"/>
      <c r="C177" s="106"/>
      <c r="D177" s="140"/>
      <c r="E177" s="345"/>
      <c r="F177" s="346"/>
      <c r="G177" s="343"/>
      <c r="H177" s="339"/>
      <c r="I177" s="339"/>
      <c r="J177" s="321"/>
      <c r="K177" s="18"/>
      <c r="L177" s="80"/>
    </row>
    <row r="178" spans="1:12" s="81" customFormat="1" ht="15">
      <c r="A178" s="111" t="s">
        <v>200</v>
      </c>
      <c r="B178" s="125"/>
      <c r="C178" s="106"/>
      <c r="D178" s="140"/>
      <c r="E178" s="345"/>
      <c r="F178" s="346"/>
      <c r="G178" s="343"/>
      <c r="H178" s="339"/>
      <c r="I178" s="339"/>
      <c r="J178" s="321"/>
      <c r="K178" s="18"/>
      <c r="L178" s="80"/>
    </row>
    <row r="179" spans="1:12" s="70" customFormat="1" ht="15">
      <c r="A179" s="129" t="s">
        <v>201</v>
      </c>
      <c r="B179" s="142"/>
      <c r="C179" s="143" t="s">
        <v>202</v>
      </c>
      <c r="D179" s="143" t="s">
        <v>415</v>
      </c>
      <c r="E179" s="340">
        <f aca="true" t="shared" si="5" ref="E179:J179">SUM(E180+E181+E182+E188)</f>
        <v>143070</v>
      </c>
      <c r="F179" s="341">
        <f t="shared" si="5"/>
        <v>140040</v>
      </c>
      <c r="G179" s="340">
        <f t="shared" si="5"/>
        <v>118198</v>
      </c>
      <c r="H179" s="340">
        <f t="shared" si="5"/>
        <v>158075</v>
      </c>
      <c r="I179" s="340">
        <f t="shared" si="5"/>
        <v>161980</v>
      </c>
      <c r="J179" s="340">
        <f t="shared" si="5"/>
        <v>161980</v>
      </c>
      <c r="K179" s="114"/>
      <c r="L179" s="69"/>
    </row>
    <row r="180" spans="1:12" s="81" customFormat="1" ht="12.75">
      <c r="A180" s="102"/>
      <c r="B180" s="144" t="s">
        <v>14</v>
      </c>
      <c r="C180" s="134"/>
      <c r="D180" s="134" t="s">
        <v>15</v>
      </c>
      <c r="E180" s="339">
        <v>97664</v>
      </c>
      <c r="F180" s="341">
        <v>96800</v>
      </c>
      <c r="G180" s="343">
        <v>81929</v>
      </c>
      <c r="H180" s="339">
        <v>109800</v>
      </c>
      <c r="I180" s="339">
        <v>112800</v>
      </c>
      <c r="J180" s="344">
        <v>112800</v>
      </c>
      <c r="K180" s="21"/>
      <c r="L180" s="80"/>
    </row>
    <row r="181" spans="1:12" s="81" customFormat="1" ht="12.75">
      <c r="A181" s="102"/>
      <c r="B181" s="144" t="s">
        <v>18</v>
      </c>
      <c r="C181" s="134"/>
      <c r="D181" s="134" t="s">
        <v>137</v>
      </c>
      <c r="E181" s="339">
        <v>32617</v>
      </c>
      <c r="F181" s="341">
        <v>34740</v>
      </c>
      <c r="G181" s="343">
        <v>27768</v>
      </c>
      <c r="H181" s="339">
        <v>38375</v>
      </c>
      <c r="I181" s="339">
        <v>39480</v>
      </c>
      <c r="J181" s="344">
        <v>39480</v>
      </c>
      <c r="K181" s="21"/>
      <c r="L181" s="80"/>
    </row>
    <row r="182" spans="1:12" s="81" customFormat="1" ht="12.75">
      <c r="A182" s="102"/>
      <c r="B182" s="144" t="s">
        <v>19</v>
      </c>
      <c r="C182" s="134"/>
      <c r="D182" s="134" t="s">
        <v>20</v>
      </c>
      <c r="E182" s="339">
        <f aca="true" t="shared" si="6" ref="E182:J182">SUM(E183:E187)</f>
        <v>12252</v>
      </c>
      <c r="F182" s="341">
        <f t="shared" si="6"/>
        <v>8500</v>
      </c>
      <c r="G182" s="339">
        <f t="shared" si="6"/>
        <v>8216</v>
      </c>
      <c r="H182" s="339">
        <f t="shared" si="6"/>
        <v>9900</v>
      </c>
      <c r="I182" s="339">
        <f t="shared" si="6"/>
        <v>9700</v>
      </c>
      <c r="J182" s="344">
        <f t="shared" si="6"/>
        <v>9700</v>
      </c>
      <c r="K182" s="101"/>
      <c r="L182" s="80"/>
    </row>
    <row r="183" spans="1:12" s="81" customFormat="1" ht="12.75">
      <c r="A183" s="102"/>
      <c r="B183" s="135" t="s">
        <v>203</v>
      </c>
      <c r="C183" s="134"/>
      <c r="D183" s="140" t="s">
        <v>204</v>
      </c>
      <c r="E183" s="345">
        <v>613</v>
      </c>
      <c r="F183" s="346">
        <v>600</v>
      </c>
      <c r="G183" s="347">
        <v>320</v>
      </c>
      <c r="H183" s="345">
        <v>600</v>
      </c>
      <c r="I183" s="345">
        <v>600</v>
      </c>
      <c r="J183" s="348">
        <v>600</v>
      </c>
      <c r="K183" s="18"/>
      <c r="L183" s="80"/>
    </row>
    <row r="184" spans="1:12" s="81" customFormat="1" ht="12.75">
      <c r="A184" s="102"/>
      <c r="B184" s="125" t="s">
        <v>138</v>
      </c>
      <c r="C184" s="106"/>
      <c r="D184" s="140" t="s">
        <v>139</v>
      </c>
      <c r="E184" s="345">
        <v>1856</v>
      </c>
      <c r="F184" s="346">
        <v>1200</v>
      </c>
      <c r="G184" s="347">
        <v>1183</v>
      </c>
      <c r="H184" s="345">
        <v>1200</v>
      </c>
      <c r="I184" s="345">
        <v>1200</v>
      </c>
      <c r="J184" s="348">
        <v>1200</v>
      </c>
      <c r="K184" s="18"/>
      <c r="L184" s="80"/>
    </row>
    <row r="185" spans="1:12" s="81" customFormat="1" ht="12.75">
      <c r="A185" s="102"/>
      <c r="B185" s="125" t="s">
        <v>114</v>
      </c>
      <c r="C185" s="106"/>
      <c r="D185" s="140" t="s">
        <v>205</v>
      </c>
      <c r="E185" s="345">
        <v>423</v>
      </c>
      <c r="F185" s="346">
        <v>700</v>
      </c>
      <c r="G185" s="347">
        <v>284</v>
      </c>
      <c r="H185" s="345">
        <v>700</v>
      </c>
      <c r="I185" s="345">
        <v>500</v>
      </c>
      <c r="J185" s="348">
        <v>500</v>
      </c>
      <c r="K185" s="18"/>
      <c r="L185" s="80"/>
    </row>
    <row r="186" spans="1:12" s="81" customFormat="1" ht="12.75">
      <c r="A186" s="102"/>
      <c r="B186" s="125" t="s">
        <v>165</v>
      </c>
      <c r="C186" s="106"/>
      <c r="D186" s="140" t="s">
        <v>206</v>
      </c>
      <c r="E186" s="345">
        <v>1042</v>
      </c>
      <c r="F186" s="346">
        <v>700</v>
      </c>
      <c r="G186" s="347">
        <v>1021</v>
      </c>
      <c r="H186" s="345">
        <v>900</v>
      </c>
      <c r="I186" s="345">
        <v>900</v>
      </c>
      <c r="J186" s="348">
        <v>900</v>
      </c>
      <c r="K186" s="18"/>
      <c r="L186" s="80"/>
    </row>
    <row r="187" spans="1:12" s="81" customFormat="1" ht="12.75">
      <c r="A187" s="102"/>
      <c r="B187" s="125" t="s">
        <v>123</v>
      </c>
      <c r="C187" s="106"/>
      <c r="D187" s="140" t="s">
        <v>207</v>
      </c>
      <c r="E187" s="345">
        <v>8318</v>
      </c>
      <c r="F187" s="346">
        <v>5300</v>
      </c>
      <c r="G187" s="347">
        <v>5408</v>
      </c>
      <c r="H187" s="345">
        <v>6500</v>
      </c>
      <c r="I187" s="345">
        <v>6500</v>
      </c>
      <c r="J187" s="348">
        <v>6500</v>
      </c>
      <c r="K187" s="18"/>
      <c r="L187" s="80"/>
    </row>
    <row r="188" spans="1:12" s="81" customFormat="1" ht="12.75">
      <c r="A188" s="102"/>
      <c r="B188" s="144" t="s">
        <v>132</v>
      </c>
      <c r="C188" s="106"/>
      <c r="D188" s="134" t="s">
        <v>208</v>
      </c>
      <c r="E188" s="339">
        <v>537</v>
      </c>
      <c r="F188" s="341">
        <v>0</v>
      </c>
      <c r="G188" s="343">
        <v>285</v>
      </c>
      <c r="H188" s="339">
        <v>0</v>
      </c>
      <c r="I188" s="339">
        <v>0</v>
      </c>
      <c r="J188" s="344">
        <v>0</v>
      </c>
      <c r="K188" s="21"/>
      <c r="L188" s="80"/>
    </row>
    <row r="189" spans="1:12" s="81" customFormat="1" ht="12.75">
      <c r="A189" s="102"/>
      <c r="B189" s="105"/>
      <c r="C189" s="106"/>
      <c r="D189" s="140"/>
      <c r="E189" s="345"/>
      <c r="F189" s="346"/>
      <c r="G189" s="343"/>
      <c r="H189" s="339"/>
      <c r="I189" s="339"/>
      <c r="J189" s="321"/>
      <c r="K189" s="18"/>
      <c r="L189" s="80"/>
    </row>
    <row r="190" spans="1:12" s="81" customFormat="1" ht="15">
      <c r="A190" s="111" t="s">
        <v>209</v>
      </c>
      <c r="B190" s="105"/>
      <c r="C190" s="106"/>
      <c r="D190" s="140"/>
      <c r="E190" s="345"/>
      <c r="F190" s="346"/>
      <c r="G190" s="343"/>
      <c r="H190" s="339"/>
      <c r="I190" s="339"/>
      <c r="J190" s="321"/>
      <c r="K190" s="18"/>
      <c r="L190" s="80"/>
    </row>
    <row r="191" spans="1:12" s="70" customFormat="1" ht="15">
      <c r="A191" s="129" t="s">
        <v>210</v>
      </c>
      <c r="B191" s="156"/>
      <c r="C191" s="143" t="s">
        <v>211</v>
      </c>
      <c r="D191" s="143" t="s">
        <v>416</v>
      </c>
      <c r="E191" s="340">
        <f>SUM(E192:E195)</f>
        <v>6086</v>
      </c>
      <c r="F191" s="341">
        <f>SUM(F192:F195)</f>
        <v>4700</v>
      </c>
      <c r="G191" s="340">
        <f>SUM(G192:G195)</f>
        <v>4742</v>
      </c>
      <c r="H191" s="340">
        <f>SUM(H192:H195)</f>
        <v>8400</v>
      </c>
      <c r="I191" s="340">
        <f>SUM(I192:I195)</f>
        <v>7300</v>
      </c>
      <c r="J191" s="342">
        <v>6000</v>
      </c>
      <c r="K191" s="114"/>
      <c r="L191" s="69"/>
    </row>
    <row r="192" spans="1:12" s="81" customFormat="1" ht="12.75">
      <c r="A192" s="102"/>
      <c r="B192" s="125" t="s">
        <v>138</v>
      </c>
      <c r="C192" s="106"/>
      <c r="D192" s="140" t="s">
        <v>212</v>
      </c>
      <c r="E192" s="345">
        <v>87</v>
      </c>
      <c r="F192" s="346">
        <v>100</v>
      </c>
      <c r="G192" s="347">
        <v>271</v>
      </c>
      <c r="H192" s="345">
        <v>300</v>
      </c>
      <c r="I192" s="345">
        <v>300</v>
      </c>
      <c r="J192" s="321">
        <v>300</v>
      </c>
      <c r="K192" s="18"/>
      <c r="L192" s="80"/>
    </row>
    <row r="193" spans="1:12" s="81" customFormat="1" ht="12.75">
      <c r="A193" s="102"/>
      <c r="B193" s="125" t="s">
        <v>114</v>
      </c>
      <c r="C193" s="106"/>
      <c r="D193" s="140" t="s">
        <v>213</v>
      </c>
      <c r="E193" s="345">
        <v>3891</v>
      </c>
      <c r="F193" s="346">
        <v>2400</v>
      </c>
      <c r="G193" s="347">
        <v>425</v>
      </c>
      <c r="H193" s="345">
        <v>2600</v>
      </c>
      <c r="I193" s="345">
        <v>2000</v>
      </c>
      <c r="J193" s="321">
        <v>700</v>
      </c>
      <c r="K193" s="18"/>
      <c r="L193" s="80"/>
    </row>
    <row r="194" spans="1:12" s="81" customFormat="1" ht="12.75">
      <c r="A194" s="102"/>
      <c r="B194" s="125" t="s">
        <v>214</v>
      </c>
      <c r="C194" s="106"/>
      <c r="D194" s="140" t="s">
        <v>215</v>
      </c>
      <c r="E194" s="345">
        <v>2011</v>
      </c>
      <c r="F194" s="346">
        <v>2000</v>
      </c>
      <c r="G194" s="347">
        <v>1438</v>
      </c>
      <c r="H194" s="345">
        <v>2500</v>
      </c>
      <c r="I194" s="345">
        <v>2000</v>
      </c>
      <c r="J194" s="321">
        <v>2000</v>
      </c>
      <c r="K194" s="18"/>
      <c r="L194" s="80"/>
    </row>
    <row r="195" spans="1:12" s="81" customFormat="1" ht="12.75">
      <c r="A195" s="102"/>
      <c r="B195" s="125" t="s">
        <v>123</v>
      </c>
      <c r="C195" s="106"/>
      <c r="D195" s="140" t="s">
        <v>216</v>
      </c>
      <c r="E195" s="345">
        <v>97</v>
      </c>
      <c r="F195" s="346">
        <v>200</v>
      </c>
      <c r="G195" s="347">
        <v>2608</v>
      </c>
      <c r="H195" s="345">
        <v>3000</v>
      </c>
      <c r="I195" s="345">
        <v>3000</v>
      </c>
      <c r="J195" s="321">
        <v>3000</v>
      </c>
      <c r="K195" s="243"/>
      <c r="L195" s="80"/>
    </row>
    <row r="196" spans="1:12" s="81" customFormat="1" ht="12.75">
      <c r="A196" s="102"/>
      <c r="B196" s="125"/>
      <c r="C196" s="106"/>
      <c r="D196" s="140"/>
      <c r="E196" s="345"/>
      <c r="F196" s="346"/>
      <c r="G196" s="343"/>
      <c r="H196" s="339"/>
      <c r="I196" s="339"/>
      <c r="J196" s="321"/>
      <c r="K196" s="18"/>
      <c r="L196" s="80"/>
    </row>
    <row r="197" spans="1:12" s="81" customFormat="1" ht="12.75">
      <c r="A197" s="102"/>
      <c r="B197" s="125"/>
      <c r="C197" s="106"/>
      <c r="D197" s="140"/>
      <c r="E197" s="345"/>
      <c r="F197" s="346"/>
      <c r="G197" s="343"/>
      <c r="H197" s="339"/>
      <c r="I197" s="339"/>
      <c r="J197" s="321"/>
      <c r="K197" s="18"/>
      <c r="L197" s="80"/>
    </row>
    <row r="198" spans="1:12" s="81" customFormat="1" ht="15">
      <c r="A198" s="111" t="s">
        <v>217</v>
      </c>
      <c r="B198" s="125"/>
      <c r="C198" s="106"/>
      <c r="D198" s="140"/>
      <c r="E198" s="345"/>
      <c r="F198" s="346"/>
      <c r="G198" s="343"/>
      <c r="H198" s="339"/>
      <c r="I198" s="339"/>
      <c r="J198" s="321"/>
      <c r="K198" s="18"/>
      <c r="L198" s="80"/>
    </row>
    <row r="199" spans="1:12" s="81" customFormat="1" ht="15">
      <c r="A199" s="129" t="s">
        <v>218</v>
      </c>
      <c r="B199" s="142"/>
      <c r="C199" s="143" t="s">
        <v>219</v>
      </c>
      <c r="D199" s="143" t="s">
        <v>417</v>
      </c>
      <c r="E199" s="340">
        <f aca="true" t="shared" si="7" ref="E199:J199">SUM(E200+E201+E202+E206)</f>
        <v>39302</v>
      </c>
      <c r="F199" s="341">
        <f t="shared" si="7"/>
        <v>37820</v>
      </c>
      <c r="G199" s="340">
        <f t="shared" si="7"/>
        <v>29543</v>
      </c>
      <c r="H199" s="340">
        <f t="shared" si="7"/>
        <v>37691</v>
      </c>
      <c r="I199" s="340">
        <f t="shared" si="7"/>
        <v>37705</v>
      </c>
      <c r="J199" s="340">
        <f t="shared" si="7"/>
        <v>37705</v>
      </c>
      <c r="K199" s="114"/>
      <c r="L199" s="80"/>
    </row>
    <row r="200" spans="1:12" s="81" customFormat="1" ht="12.75">
      <c r="A200" s="102"/>
      <c r="B200" s="144" t="s">
        <v>14</v>
      </c>
      <c r="C200" s="134"/>
      <c r="D200" s="134" t="s">
        <v>15</v>
      </c>
      <c r="E200" s="339">
        <v>28695</v>
      </c>
      <c r="F200" s="341">
        <v>27000</v>
      </c>
      <c r="G200" s="343">
        <v>21907</v>
      </c>
      <c r="H200" s="339">
        <v>27300</v>
      </c>
      <c r="I200" s="339">
        <v>27300</v>
      </c>
      <c r="J200" s="344">
        <v>27300</v>
      </c>
      <c r="K200" s="21"/>
      <c r="L200" s="80"/>
    </row>
    <row r="201" spans="1:12" s="81" customFormat="1" ht="12.75">
      <c r="A201" s="102"/>
      <c r="B201" s="144" t="s">
        <v>18</v>
      </c>
      <c r="C201" s="134"/>
      <c r="D201" s="134" t="s">
        <v>137</v>
      </c>
      <c r="E201" s="339">
        <v>9404</v>
      </c>
      <c r="F201" s="341">
        <v>9720</v>
      </c>
      <c r="G201" s="343">
        <v>7075</v>
      </c>
      <c r="H201" s="339">
        <v>9541</v>
      </c>
      <c r="I201" s="339">
        <v>9555</v>
      </c>
      <c r="J201" s="344">
        <v>9555</v>
      </c>
      <c r="K201" s="21"/>
      <c r="L201" s="80"/>
    </row>
    <row r="202" spans="1:12" s="81" customFormat="1" ht="12.75">
      <c r="A202" s="102"/>
      <c r="B202" s="144" t="s">
        <v>19</v>
      </c>
      <c r="C202" s="134"/>
      <c r="D202" s="134" t="s">
        <v>20</v>
      </c>
      <c r="E202" s="339">
        <f aca="true" t="shared" si="8" ref="E202:J202">SUM(E203:E205)</f>
        <v>896</v>
      </c>
      <c r="F202" s="341">
        <f t="shared" si="8"/>
        <v>1100</v>
      </c>
      <c r="G202" s="339">
        <f t="shared" si="8"/>
        <v>561</v>
      </c>
      <c r="H202" s="339">
        <f t="shared" si="8"/>
        <v>850</v>
      </c>
      <c r="I202" s="339">
        <f t="shared" si="8"/>
        <v>850</v>
      </c>
      <c r="J202" s="344">
        <f t="shared" si="8"/>
        <v>850</v>
      </c>
      <c r="K202" s="101"/>
      <c r="L202" s="80"/>
    </row>
    <row r="203" spans="1:12" s="81" customFormat="1" ht="12.75">
      <c r="A203" s="102"/>
      <c r="B203" s="125" t="s">
        <v>138</v>
      </c>
      <c r="C203" s="106"/>
      <c r="D203" s="140" t="s">
        <v>220</v>
      </c>
      <c r="E203" s="345">
        <v>335</v>
      </c>
      <c r="F203" s="346">
        <v>400</v>
      </c>
      <c r="G203" s="347">
        <v>254</v>
      </c>
      <c r="H203" s="345">
        <v>350</v>
      </c>
      <c r="I203" s="345">
        <v>350</v>
      </c>
      <c r="J203" s="348">
        <v>350</v>
      </c>
      <c r="K203" s="110"/>
      <c r="L203" s="80"/>
    </row>
    <row r="204" spans="1:12" s="81" customFormat="1" ht="12.75">
      <c r="A204" s="102"/>
      <c r="B204" s="125" t="s">
        <v>114</v>
      </c>
      <c r="C204" s="106"/>
      <c r="D204" s="140" t="s">
        <v>221</v>
      </c>
      <c r="E204" s="345">
        <v>203</v>
      </c>
      <c r="F204" s="346">
        <v>350</v>
      </c>
      <c r="G204" s="347">
        <v>307</v>
      </c>
      <c r="H204" s="345">
        <v>350</v>
      </c>
      <c r="I204" s="345">
        <v>350</v>
      </c>
      <c r="J204" s="348">
        <v>350</v>
      </c>
      <c r="K204" s="110"/>
      <c r="L204" s="80"/>
    </row>
    <row r="205" spans="1:12" s="81" customFormat="1" ht="12.75">
      <c r="A205" s="102"/>
      <c r="B205" s="125" t="s">
        <v>123</v>
      </c>
      <c r="C205" s="106"/>
      <c r="D205" s="140" t="s">
        <v>222</v>
      </c>
      <c r="E205" s="345">
        <v>358</v>
      </c>
      <c r="F205" s="346">
        <v>350</v>
      </c>
      <c r="G205" s="347">
        <v>0</v>
      </c>
      <c r="H205" s="345">
        <v>150</v>
      </c>
      <c r="I205" s="345">
        <v>150</v>
      </c>
      <c r="J205" s="348">
        <v>150</v>
      </c>
      <c r="K205" s="110"/>
      <c r="L205" s="80"/>
    </row>
    <row r="206" spans="1:12" s="81" customFormat="1" ht="12.75">
      <c r="A206" s="102"/>
      <c r="B206" s="144" t="s">
        <v>223</v>
      </c>
      <c r="C206" s="134"/>
      <c r="D206" s="134" t="s">
        <v>208</v>
      </c>
      <c r="E206" s="339">
        <v>307</v>
      </c>
      <c r="F206" s="341">
        <v>0</v>
      </c>
      <c r="G206" s="347"/>
      <c r="H206" s="345">
        <v>0</v>
      </c>
      <c r="I206" s="345">
        <v>0</v>
      </c>
      <c r="J206" s="348">
        <v>0</v>
      </c>
      <c r="K206" s="110"/>
      <c r="L206" s="80"/>
    </row>
    <row r="207" spans="1:12" s="81" customFormat="1" ht="12.75">
      <c r="A207" s="102"/>
      <c r="B207" s="144"/>
      <c r="C207" s="134"/>
      <c r="D207" s="134"/>
      <c r="E207" s="339"/>
      <c r="F207" s="341"/>
      <c r="G207" s="343"/>
      <c r="H207" s="339"/>
      <c r="I207" s="339"/>
      <c r="J207" s="321"/>
      <c r="K207" s="18"/>
      <c r="L207" s="80"/>
    </row>
    <row r="208" spans="1:12" s="81" customFormat="1" ht="12.75">
      <c r="A208" s="102"/>
      <c r="B208" s="105"/>
      <c r="C208" s="106"/>
      <c r="D208" s="140"/>
      <c r="E208" s="345"/>
      <c r="F208" s="346"/>
      <c r="G208" s="343"/>
      <c r="H208" s="339"/>
      <c r="I208" s="339"/>
      <c r="J208" s="321"/>
      <c r="K208" s="18"/>
      <c r="L208" s="80"/>
    </row>
    <row r="209" spans="1:12" s="81" customFormat="1" ht="15">
      <c r="A209" s="111" t="s">
        <v>224</v>
      </c>
      <c r="B209" s="105"/>
      <c r="C209" s="106"/>
      <c r="D209" s="140"/>
      <c r="E209" s="345"/>
      <c r="F209" s="346"/>
      <c r="G209" s="343"/>
      <c r="H209" s="339"/>
      <c r="I209" s="339"/>
      <c r="J209" s="321"/>
      <c r="K209" s="18"/>
      <c r="L209" s="80"/>
    </row>
    <row r="210" spans="1:12" s="81" customFormat="1" ht="15">
      <c r="A210" s="157"/>
      <c r="B210" s="156"/>
      <c r="C210" s="89" t="s">
        <v>225</v>
      </c>
      <c r="D210" s="143" t="s">
        <v>418</v>
      </c>
      <c r="E210" s="340">
        <f aca="true" t="shared" si="9" ref="E210:J210">SUM(E211:E214)</f>
        <v>80541</v>
      </c>
      <c r="F210" s="341">
        <f t="shared" si="9"/>
        <v>80000</v>
      </c>
      <c r="G210" s="340">
        <f t="shared" si="9"/>
        <v>19498</v>
      </c>
      <c r="H210" s="340">
        <f t="shared" si="9"/>
        <v>80000</v>
      </c>
      <c r="I210" s="340">
        <f t="shared" si="9"/>
        <v>80000</v>
      </c>
      <c r="J210" s="340">
        <f t="shared" si="9"/>
        <v>80000</v>
      </c>
      <c r="K210" s="114"/>
      <c r="L210" s="80"/>
    </row>
    <row r="211" spans="1:12" s="81" customFormat="1" ht="12.75">
      <c r="A211" s="119" t="s">
        <v>227</v>
      </c>
      <c r="B211" s="158" t="s">
        <v>107</v>
      </c>
      <c r="C211" s="159" t="s">
        <v>228</v>
      </c>
      <c r="D211" s="159" t="s">
        <v>229</v>
      </c>
      <c r="E211" s="345">
        <v>44060</v>
      </c>
      <c r="F211" s="346">
        <v>25000</v>
      </c>
      <c r="G211" s="347">
        <v>4162</v>
      </c>
      <c r="H211" s="345">
        <v>25000</v>
      </c>
      <c r="I211" s="345">
        <v>25000</v>
      </c>
      <c r="J211" s="348">
        <v>25000</v>
      </c>
      <c r="K211" s="245"/>
      <c r="L211" s="80"/>
    </row>
    <row r="212" spans="1:12" s="81" customFormat="1" ht="12.75">
      <c r="A212" s="119" t="s">
        <v>230</v>
      </c>
      <c r="B212" s="158" t="s">
        <v>114</v>
      </c>
      <c r="C212" s="159" t="s">
        <v>231</v>
      </c>
      <c r="D212" s="159" t="s">
        <v>232</v>
      </c>
      <c r="E212" s="345">
        <v>4954</v>
      </c>
      <c r="F212" s="346">
        <v>8300</v>
      </c>
      <c r="G212" s="347">
        <v>3964</v>
      </c>
      <c r="H212" s="345">
        <v>8300</v>
      </c>
      <c r="I212" s="345">
        <v>8300</v>
      </c>
      <c r="J212" s="348">
        <v>8300</v>
      </c>
      <c r="K212" s="245"/>
      <c r="L212" s="80"/>
    </row>
    <row r="213" spans="1:12" s="81" customFormat="1" ht="12.75">
      <c r="A213" s="102"/>
      <c r="B213" s="105" t="s">
        <v>107</v>
      </c>
      <c r="C213" s="106" t="s">
        <v>231</v>
      </c>
      <c r="D213" s="140" t="s">
        <v>233</v>
      </c>
      <c r="E213" s="345">
        <v>19443</v>
      </c>
      <c r="F213" s="346">
        <v>25000</v>
      </c>
      <c r="G213" s="347">
        <v>4606</v>
      </c>
      <c r="H213" s="345">
        <v>25000</v>
      </c>
      <c r="I213" s="345">
        <v>25000</v>
      </c>
      <c r="J213" s="348">
        <v>25000</v>
      </c>
      <c r="K213" s="245"/>
      <c r="L213" s="80"/>
    </row>
    <row r="214" spans="1:12" s="81" customFormat="1" ht="12.75">
      <c r="A214" s="102"/>
      <c r="B214" s="105" t="s">
        <v>123</v>
      </c>
      <c r="C214" s="106" t="s">
        <v>231</v>
      </c>
      <c r="D214" s="140" t="s">
        <v>234</v>
      </c>
      <c r="E214" s="345">
        <v>12084</v>
      </c>
      <c r="F214" s="346">
        <v>21700</v>
      </c>
      <c r="G214" s="347">
        <v>6766</v>
      </c>
      <c r="H214" s="345">
        <v>21700</v>
      </c>
      <c r="I214" s="345">
        <v>21700</v>
      </c>
      <c r="J214" s="348">
        <v>21700</v>
      </c>
      <c r="K214" s="245"/>
      <c r="L214" s="80"/>
    </row>
    <row r="215" spans="1:12" s="81" customFormat="1" ht="15">
      <c r="A215" s="160" t="s">
        <v>230</v>
      </c>
      <c r="B215" s="156"/>
      <c r="C215" s="89" t="s">
        <v>225</v>
      </c>
      <c r="D215" s="143" t="s">
        <v>235</v>
      </c>
      <c r="E215" s="340">
        <f>SUM(E216:E220)</f>
        <v>385697</v>
      </c>
      <c r="F215" s="341">
        <f>SUM(F216:F220)</f>
        <v>389000</v>
      </c>
      <c r="G215" s="340">
        <f>SUM(G216:G220)</f>
        <v>282996</v>
      </c>
      <c r="H215" s="340">
        <f>SUM(H216:H220)</f>
        <v>408765</v>
      </c>
      <c r="I215" s="340">
        <f>SUM(I216:I220)</f>
        <v>408765</v>
      </c>
      <c r="J215" s="340">
        <v>408765</v>
      </c>
      <c r="K215" s="114"/>
      <c r="L215" s="80"/>
    </row>
    <row r="216" spans="1:12" s="81" customFormat="1" ht="12.75">
      <c r="A216" s="161"/>
      <c r="B216" s="158" t="s">
        <v>107</v>
      </c>
      <c r="C216" s="121" t="s">
        <v>231</v>
      </c>
      <c r="D216" s="159" t="s">
        <v>236</v>
      </c>
      <c r="E216" s="345">
        <v>7775</v>
      </c>
      <c r="F216" s="346">
        <v>0</v>
      </c>
      <c r="G216" s="347">
        <v>0</v>
      </c>
      <c r="H216" s="345">
        <v>0</v>
      </c>
      <c r="I216" s="345">
        <v>0</v>
      </c>
      <c r="J216" s="321">
        <v>0</v>
      </c>
      <c r="K216" s="18"/>
      <c r="L216" s="80"/>
    </row>
    <row r="217" spans="1:12" s="81" customFormat="1" ht="12.75">
      <c r="A217" s="102"/>
      <c r="B217" s="105" t="s">
        <v>123</v>
      </c>
      <c r="C217" s="106" t="s">
        <v>231</v>
      </c>
      <c r="D217" s="140" t="s">
        <v>237</v>
      </c>
      <c r="E217" s="345">
        <v>6413</v>
      </c>
      <c r="F217" s="346">
        <v>10000</v>
      </c>
      <c r="G217" s="347">
        <v>3873</v>
      </c>
      <c r="H217" s="345">
        <v>0</v>
      </c>
      <c r="I217" s="345">
        <v>0</v>
      </c>
      <c r="J217" s="321">
        <v>0</v>
      </c>
      <c r="K217" s="243"/>
      <c r="L217" s="80"/>
    </row>
    <row r="218" spans="1:12" s="81" customFormat="1" ht="12.75">
      <c r="A218" s="102"/>
      <c r="B218" s="105" t="s">
        <v>238</v>
      </c>
      <c r="C218" s="106" t="s">
        <v>239</v>
      </c>
      <c r="D218" s="140" t="s">
        <v>240</v>
      </c>
      <c r="E218" s="345">
        <v>112021</v>
      </c>
      <c r="F218" s="346">
        <v>112000</v>
      </c>
      <c r="G218" s="347">
        <v>85297</v>
      </c>
      <c r="H218" s="345">
        <v>112575</v>
      </c>
      <c r="I218" s="345">
        <v>112575</v>
      </c>
      <c r="J218" s="348">
        <v>112575</v>
      </c>
      <c r="K218" s="110"/>
      <c r="L218" s="80"/>
    </row>
    <row r="219" spans="1:12" s="81" customFormat="1" ht="12.75">
      <c r="A219" s="102"/>
      <c r="B219" s="105" t="s">
        <v>238</v>
      </c>
      <c r="C219" s="106" t="s">
        <v>241</v>
      </c>
      <c r="D219" s="140" t="s">
        <v>242</v>
      </c>
      <c r="E219" s="345">
        <v>180000</v>
      </c>
      <c r="F219" s="346">
        <v>180000</v>
      </c>
      <c r="G219" s="347">
        <v>138612</v>
      </c>
      <c r="H219" s="345">
        <v>201190</v>
      </c>
      <c r="I219" s="345">
        <v>201190</v>
      </c>
      <c r="J219" s="348">
        <v>201190</v>
      </c>
      <c r="K219" s="110"/>
      <c r="L219" s="80"/>
    </row>
    <row r="220" spans="1:12" s="81" customFormat="1" ht="12.75">
      <c r="A220" s="102"/>
      <c r="B220" s="105" t="s">
        <v>238</v>
      </c>
      <c r="C220" s="106" t="s">
        <v>241</v>
      </c>
      <c r="D220" s="140" t="s">
        <v>398</v>
      </c>
      <c r="E220" s="345">
        <v>79488</v>
      </c>
      <c r="F220" s="346">
        <v>87000</v>
      </c>
      <c r="G220" s="347">
        <v>55214</v>
      </c>
      <c r="H220" s="345">
        <v>95000</v>
      </c>
      <c r="I220" s="345">
        <v>95000</v>
      </c>
      <c r="J220" s="348">
        <v>95000</v>
      </c>
      <c r="K220" s="110"/>
      <c r="L220" s="80"/>
    </row>
    <row r="221" spans="1:12" s="81" customFormat="1" ht="15">
      <c r="A221" s="160" t="s">
        <v>244</v>
      </c>
      <c r="B221" s="156"/>
      <c r="C221" s="89" t="s">
        <v>225</v>
      </c>
      <c r="D221" s="143" t="s">
        <v>245</v>
      </c>
      <c r="E221" s="340">
        <f>SUM(E222:E224)</f>
        <v>49971</v>
      </c>
      <c r="F221" s="341">
        <f>SUM(F222:F224)</f>
        <v>11000</v>
      </c>
      <c r="G221" s="340">
        <f>SUM(G222:G224)</f>
        <v>5694</v>
      </c>
      <c r="H221" s="340">
        <f>SUM(H222:H224)</f>
        <v>0</v>
      </c>
      <c r="I221" s="340">
        <f>SUM(I222:I224)</f>
        <v>0</v>
      </c>
      <c r="J221" s="344"/>
      <c r="K221" s="114"/>
      <c r="L221" s="80"/>
    </row>
    <row r="222" spans="1:12" s="81" customFormat="1" ht="12.75">
      <c r="A222" s="146"/>
      <c r="B222" s="158" t="s">
        <v>14</v>
      </c>
      <c r="C222" s="121" t="s">
        <v>246</v>
      </c>
      <c r="D222" s="159" t="s">
        <v>15</v>
      </c>
      <c r="E222" s="345">
        <v>8034</v>
      </c>
      <c r="F222" s="346">
        <v>2000</v>
      </c>
      <c r="G222" s="347">
        <v>1631</v>
      </c>
      <c r="H222" s="345">
        <v>0</v>
      </c>
      <c r="I222" s="345">
        <v>0</v>
      </c>
      <c r="J222" s="348"/>
      <c r="K222" s="110"/>
      <c r="L222" s="80"/>
    </row>
    <row r="223" spans="1:12" s="81" customFormat="1" ht="12.75">
      <c r="A223" s="146"/>
      <c r="B223" s="158" t="s">
        <v>18</v>
      </c>
      <c r="C223" s="159" t="s">
        <v>246</v>
      </c>
      <c r="D223" s="159" t="s">
        <v>247</v>
      </c>
      <c r="E223" s="345">
        <v>2460</v>
      </c>
      <c r="F223" s="346">
        <v>0</v>
      </c>
      <c r="G223" s="347">
        <v>508</v>
      </c>
      <c r="H223" s="345">
        <v>0</v>
      </c>
      <c r="I223" s="345">
        <v>0</v>
      </c>
      <c r="J223" s="348"/>
      <c r="K223" s="110"/>
      <c r="L223" s="80"/>
    </row>
    <row r="224" spans="1:12" s="81" customFormat="1" ht="12.75">
      <c r="A224" s="146"/>
      <c r="B224" s="158" t="s">
        <v>123</v>
      </c>
      <c r="C224" s="159" t="s">
        <v>246</v>
      </c>
      <c r="D224" s="159" t="s">
        <v>20</v>
      </c>
      <c r="E224" s="345">
        <v>39477</v>
      </c>
      <c r="F224" s="346">
        <v>9000</v>
      </c>
      <c r="G224" s="347">
        <v>3555</v>
      </c>
      <c r="H224" s="345">
        <v>0</v>
      </c>
      <c r="I224" s="345">
        <v>0</v>
      </c>
      <c r="J224" s="348"/>
      <c r="K224" s="110"/>
      <c r="L224" s="80"/>
    </row>
    <row r="225" spans="1:12" s="81" customFormat="1" ht="9.75" customHeight="1">
      <c r="A225" s="146"/>
      <c r="B225" s="162"/>
      <c r="C225" s="128"/>
      <c r="D225" s="159"/>
      <c r="E225" s="345"/>
      <c r="F225" s="346"/>
      <c r="G225" s="347"/>
      <c r="H225" s="345"/>
      <c r="I225" s="345"/>
      <c r="J225" s="321"/>
      <c r="K225" s="18"/>
      <c r="L225" s="80"/>
    </row>
    <row r="226" spans="1:12" s="81" customFormat="1" ht="12.75" hidden="1">
      <c r="A226" s="146"/>
      <c r="B226" s="162"/>
      <c r="C226" s="128"/>
      <c r="D226" s="338"/>
      <c r="E226" s="339"/>
      <c r="F226" s="341"/>
      <c r="G226" s="343"/>
      <c r="H226" s="339"/>
      <c r="I226" s="339"/>
      <c r="J226" s="327"/>
      <c r="K226" s="21"/>
      <c r="L226" s="80"/>
    </row>
    <row r="227" spans="1:12" s="81" customFormat="1" ht="12.75" hidden="1">
      <c r="A227" s="146"/>
      <c r="B227" s="162"/>
      <c r="C227" s="128"/>
      <c r="D227" s="338"/>
      <c r="E227" s="339"/>
      <c r="F227" s="341"/>
      <c r="G227" s="343"/>
      <c r="H227" s="339"/>
      <c r="I227" s="339"/>
      <c r="J227" s="327"/>
      <c r="K227" s="21"/>
      <c r="L227" s="80"/>
    </row>
    <row r="228" spans="1:12" s="81" customFormat="1" ht="12.75" hidden="1">
      <c r="A228" s="146"/>
      <c r="B228" s="162"/>
      <c r="C228" s="148"/>
      <c r="D228" s="147"/>
      <c r="E228" s="347"/>
      <c r="F228" s="351"/>
      <c r="G228" s="347"/>
      <c r="H228" s="345"/>
      <c r="I228" s="345"/>
      <c r="J228" s="321"/>
      <c r="K228" s="18"/>
      <c r="L228" s="80"/>
    </row>
    <row r="229" spans="1:12" s="81" customFormat="1" ht="15">
      <c r="A229" s="163" t="s">
        <v>248</v>
      </c>
      <c r="B229" s="83"/>
      <c r="C229" s="86"/>
      <c r="D229" s="352"/>
      <c r="E229" s="343"/>
      <c r="F229" s="353"/>
      <c r="G229" s="343"/>
      <c r="H229" s="339"/>
      <c r="I229" s="339"/>
      <c r="J229" s="321"/>
      <c r="K229" s="18"/>
      <c r="L229" s="80"/>
    </row>
    <row r="230" spans="1:12" s="81" customFormat="1" ht="15">
      <c r="A230" s="160" t="s">
        <v>227</v>
      </c>
      <c r="B230" s="165"/>
      <c r="C230" s="89" t="s">
        <v>228</v>
      </c>
      <c r="D230" s="143" t="s">
        <v>419</v>
      </c>
      <c r="E230" s="340">
        <f>SUM(E231+E232+E233+E255)</f>
        <v>1246524</v>
      </c>
      <c r="F230" s="341">
        <f>SUM(F231+F232+F233+F255)</f>
        <v>1296199</v>
      </c>
      <c r="G230" s="340">
        <f>SUM(G231+G232+G233+G255)</f>
        <v>860823</v>
      </c>
      <c r="H230" s="340">
        <f>SUM(H231+H232+H233+H255)</f>
        <v>1250345</v>
      </c>
      <c r="I230" s="340">
        <f>SUM(I231+I232+I233+I255)</f>
        <v>1269726</v>
      </c>
      <c r="J230" s="340">
        <v>1269726</v>
      </c>
      <c r="K230" s="114"/>
      <c r="L230" s="80"/>
    </row>
    <row r="231" spans="1:12" s="81" customFormat="1" ht="12.75">
      <c r="A231" s="166"/>
      <c r="B231" s="144" t="s">
        <v>14</v>
      </c>
      <c r="C231" s="134"/>
      <c r="D231" s="134" t="s">
        <v>15</v>
      </c>
      <c r="E231" s="343">
        <v>664518</v>
      </c>
      <c r="F231" s="341">
        <v>692880</v>
      </c>
      <c r="G231" s="343">
        <v>485170</v>
      </c>
      <c r="H231" s="339">
        <v>701626</v>
      </c>
      <c r="I231" s="339">
        <v>715722</v>
      </c>
      <c r="J231" s="344">
        <v>715722</v>
      </c>
      <c r="K231" s="21"/>
      <c r="L231" s="80"/>
    </row>
    <row r="232" spans="1:12" s="81" customFormat="1" ht="12.75">
      <c r="A232" s="166"/>
      <c r="B232" s="144" t="s">
        <v>18</v>
      </c>
      <c r="C232" s="134"/>
      <c r="D232" s="134" t="s">
        <v>137</v>
      </c>
      <c r="E232" s="343">
        <v>223466</v>
      </c>
      <c r="F232" s="341">
        <v>242508</v>
      </c>
      <c r="G232" s="343">
        <v>164421</v>
      </c>
      <c r="H232" s="339">
        <v>245218</v>
      </c>
      <c r="I232" s="339">
        <v>250503</v>
      </c>
      <c r="J232" s="344">
        <v>250503</v>
      </c>
      <c r="K232" s="21"/>
      <c r="L232" s="80"/>
    </row>
    <row r="233" spans="1:12" s="81" customFormat="1" ht="12.75">
      <c r="A233" s="166"/>
      <c r="B233" s="144" t="s">
        <v>19</v>
      </c>
      <c r="C233" s="134"/>
      <c r="D233" s="134" t="s">
        <v>20</v>
      </c>
      <c r="E233" s="343">
        <f aca="true" t="shared" si="10" ref="E233:J233">SUM(E234+E235+E241+E246+E247+E248)</f>
        <v>355130</v>
      </c>
      <c r="F233" s="354">
        <f t="shared" si="10"/>
        <v>352811</v>
      </c>
      <c r="G233" s="343">
        <f t="shared" si="10"/>
        <v>209879</v>
      </c>
      <c r="H233" s="343">
        <f t="shared" si="10"/>
        <v>301501</v>
      </c>
      <c r="I233" s="343">
        <f t="shared" si="10"/>
        <v>301501</v>
      </c>
      <c r="J233" s="355">
        <f t="shared" si="10"/>
        <v>301501</v>
      </c>
      <c r="K233" s="139"/>
      <c r="L233" s="80"/>
    </row>
    <row r="234" spans="1:12" s="81" customFormat="1" ht="12.75">
      <c r="A234" s="166"/>
      <c r="B234" s="135" t="s">
        <v>203</v>
      </c>
      <c r="C234" s="134"/>
      <c r="D234" s="140" t="s">
        <v>249</v>
      </c>
      <c r="E234" s="343">
        <v>26</v>
      </c>
      <c r="F234" s="341">
        <v>20</v>
      </c>
      <c r="G234" s="343">
        <v>34</v>
      </c>
      <c r="H234" s="339">
        <v>30</v>
      </c>
      <c r="I234" s="339">
        <v>30</v>
      </c>
      <c r="J234" s="344">
        <v>30</v>
      </c>
      <c r="K234" s="21"/>
      <c r="L234" s="80"/>
    </row>
    <row r="235" spans="1:12" s="81" customFormat="1" ht="12.75">
      <c r="A235" s="166"/>
      <c r="B235" s="125" t="s">
        <v>138</v>
      </c>
      <c r="C235" s="106"/>
      <c r="D235" s="140" t="s">
        <v>250</v>
      </c>
      <c r="E235" s="343">
        <f aca="true" t="shared" si="11" ref="E235:J235">SUM(E236:E240)</f>
        <v>188276</v>
      </c>
      <c r="F235" s="354">
        <f t="shared" si="11"/>
        <v>190500</v>
      </c>
      <c r="G235" s="343">
        <f t="shared" si="11"/>
        <v>113232</v>
      </c>
      <c r="H235" s="343">
        <f t="shared" si="11"/>
        <v>156900</v>
      </c>
      <c r="I235" s="343">
        <f t="shared" si="11"/>
        <v>156900</v>
      </c>
      <c r="J235" s="355">
        <f t="shared" si="11"/>
        <v>156900</v>
      </c>
      <c r="K235" s="139"/>
      <c r="L235" s="80"/>
    </row>
    <row r="236" spans="1:12" s="81" customFormat="1" ht="12.75">
      <c r="A236" s="166"/>
      <c r="B236" s="125"/>
      <c r="C236" s="106"/>
      <c r="D236" s="140" t="s">
        <v>23</v>
      </c>
      <c r="E236" s="347">
        <v>19531</v>
      </c>
      <c r="F236" s="346">
        <v>26000</v>
      </c>
      <c r="G236" s="347">
        <v>24735</v>
      </c>
      <c r="H236" s="345">
        <v>37000</v>
      </c>
      <c r="I236" s="345">
        <v>37000</v>
      </c>
      <c r="J236" s="348">
        <v>37000</v>
      </c>
      <c r="K236" s="18"/>
      <c r="L236" s="80"/>
    </row>
    <row r="237" spans="1:12" s="81" customFormat="1" ht="12.75">
      <c r="A237" s="166"/>
      <c r="B237" s="125"/>
      <c r="C237" s="106"/>
      <c r="D237" s="140" t="s">
        <v>251</v>
      </c>
      <c r="E237" s="347">
        <v>10889</v>
      </c>
      <c r="F237" s="346">
        <v>18000</v>
      </c>
      <c r="G237" s="347">
        <v>5804</v>
      </c>
      <c r="H237" s="345">
        <v>8600</v>
      </c>
      <c r="I237" s="345">
        <v>8600</v>
      </c>
      <c r="J237" s="348">
        <v>8600</v>
      </c>
      <c r="K237" s="18"/>
      <c r="L237" s="80"/>
    </row>
    <row r="238" spans="1:12" s="81" customFormat="1" ht="12.75">
      <c r="A238" s="166"/>
      <c r="B238" s="125"/>
      <c r="C238" s="106"/>
      <c r="D238" s="140" t="s">
        <v>252</v>
      </c>
      <c r="E238" s="347">
        <v>139761</v>
      </c>
      <c r="F238" s="346">
        <v>132000</v>
      </c>
      <c r="G238" s="347">
        <v>68206</v>
      </c>
      <c r="H238" s="345">
        <v>95000</v>
      </c>
      <c r="I238" s="345">
        <v>95000</v>
      </c>
      <c r="J238" s="348">
        <v>95000</v>
      </c>
      <c r="K238" s="18"/>
      <c r="L238" s="80"/>
    </row>
    <row r="239" spans="1:12" s="81" customFormat="1" ht="12.75">
      <c r="A239" s="166"/>
      <c r="B239" s="125"/>
      <c r="C239" s="106"/>
      <c r="D239" s="140" t="s">
        <v>253</v>
      </c>
      <c r="E239" s="347">
        <v>11454</v>
      </c>
      <c r="F239" s="346">
        <v>11000</v>
      </c>
      <c r="G239" s="347">
        <v>9461</v>
      </c>
      <c r="H239" s="345">
        <v>13000</v>
      </c>
      <c r="I239" s="345">
        <v>13000</v>
      </c>
      <c r="J239" s="348">
        <v>13000</v>
      </c>
      <c r="K239" s="18"/>
      <c r="L239" s="80"/>
    </row>
    <row r="240" spans="1:12" s="81" customFormat="1" ht="12.75">
      <c r="A240" s="166"/>
      <c r="B240" s="125"/>
      <c r="C240" s="106"/>
      <c r="D240" s="140" t="s">
        <v>254</v>
      </c>
      <c r="E240" s="347">
        <v>6641</v>
      </c>
      <c r="F240" s="346">
        <v>3500</v>
      </c>
      <c r="G240" s="347">
        <v>5026</v>
      </c>
      <c r="H240" s="345">
        <v>3300</v>
      </c>
      <c r="I240" s="345">
        <v>3300</v>
      </c>
      <c r="J240" s="348">
        <v>3300</v>
      </c>
      <c r="K240" s="18"/>
      <c r="L240" s="80"/>
    </row>
    <row r="241" spans="1:12" s="81" customFormat="1" ht="12.75">
      <c r="A241" s="166"/>
      <c r="B241" s="125" t="s">
        <v>114</v>
      </c>
      <c r="C241" s="106"/>
      <c r="D241" s="140" t="s">
        <v>255</v>
      </c>
      <c r="E241" s="343">
        <f aca="true" t="shared" si="12" ref="E241:J241">SUM(E242:E245)</f>
        <v>78937</v>
      </c>
      <c r="F241" s="354">
        <f t="shared" si="12"/>
        <v>54300</v>
      </c>
      <c r="G241" s="343">
        <f t="shared" si="12"/>
        <v>53656</v>
      </c>
      <c r="H241" s="343">
        <f t="shared" si="12"/>
        <v>52000</v>
      </c>
      <c r="I241" s="343">
        <f t="shared" si="12"/>
        <v>52000</v>
      </c>
      <c r="J241" s="355">
        <f t="shared" si="12"/>
        <v>52000</v>
      </c>
      <c r="K241" s="139"/>
      <c r="L241" s="80"/>
    </row>
    <row r="242" spans="1:12" s="81" customFormat="1" ht="12.75">
      <c r="A242" s="166"/>
      <c r="B242" s="125"/>
      <c r="C242" s="106"/>
      <c r="D242" s="140" t="s">
        <v>256</v>
      </c>
      <c r="E242" s="347">
        <v>31357</v>
      </c>
      <c r="F242" s="346">
        <v>12000</v>
      </c>
      <c r="G242" s="347">
        <v>14502</v>
      </c>
      <c r="H242" s="345">
        <v>10000</v>
      </c>
      <c r="I242" s="345">
        <v>10000</v>
      </c>
      <c r="J242" s="348">
        <v>10000</v>
      </c>
      <c r="K242" s="18"/>
      <c r="L242" s="80"/>
    </row>
    <row r="243" spans="1:12" s="81" customFormat="1" ht="12.75">
      <c r="A243" s="166"/>
      <c r="B243" s="125"/>
      <c r="C243" s="106"/>
      <c r="D243" s="140" t="s">
        <v>257</v>
      </c>
      <c r="E243" s="347">
        <v>254</v>
      </c>
      <c r="F243" s="346">
        <v>1700</v>
      </c>
      <c r="G243" s="347">
        <v>935</v>
      </c>
      <c r="H243" s="345">
        <v>1000</v>
      </c>
      <c r="I243" s="345">
        <v>1000</v>
      </c>
      <c r="J243" s="348">
        <v>1000</v>
      </c>
      <c r="K243" s="18"/>
      <c r="L243" s="80"/>
    </row>
    <row r="244" spans="1:12" s="81" customFormat="1" ht="12.75">
      <c r="A244" s="166"/>
      <c r="B244" s="125"/>
      <c r="C244" s="106"/>
      <c r="D244" s="140" t="s">
        <v>258</v>
      </c>
      <c r="E244" s="347">
        <v>3922</v>
      </c>
      <c r="F244" s="346">
        <v>5700</v>
      </c>
      <c r="G244" s="347">
        <v>4660</v>
      </c>
      <c r="H244" s="345">
        <v>5800</v>
      </c>
      <c r="I244" s="345">
        <v>5800</v>
      </c>
      <c r="J244" s="348">
        <v>5800</v>
      </c>
      <c r="K244" s="18"/>
      <c r="L244" s="80"/>
    </row>
    <row r="245" spans="1:12" s="81" customFormat="1" ht="12.75">
      <c r="A245" s="166"/>
      <c r="B245" s="125"/>
      <c r="C245" s="106"/>
      <c r="D245" s="140" t="s">
        <v>259</v>
      </c>
      <c r="E245" s="347">
        <v>43404</v>
      </c>
      <c r="F245" s="346">
        <v>34900</v>
      </c>
      <c r="G245" s="347">
        <v>33559</v>
      </c>
      <c r="H245" s="345">
        <v>35200</v>
      </c>
      <c r="I245" s="345">
        <v>35200</v>
      </c>
      <c r="J245" s="348">
        <v>35200</v>
      </c>
      <c r="K245" s="18"/>
      <c r="L245" s="80"/>
    </row>
    <row r="246" spans="1:12" s="81" customFormat="1" ht="12.75">
      <c r="A246" s="166"/>
      <c r="B246" s="125" t="s">
        <v>165</v>
      </c>
      <c r="C246" s="106"/>
      <c r="D246" s="140" t="s">
        <v>260</v>
      </c>
      <c r="E246" s="343">
        <v>53</v>
      </c>
      <c r="F246" s="341">
        <v>70</v>
      </c>
      <c r="G246" s="343">
        <v>12</v>
      </c>
      <c r="H246" s="339">
        <v>50</v>
      </c>
      <c r="I246" s="339">
        <v>50</v>
      </c>
      <c r="J246" s="344">
        <v>50</v>
      </c>
      <c r="K246" s="21"/>
      <c r="L246" s="80"/>
    </row>
    <row r="247" spans="1:12" s="81" customFormat="1" ht="12.75">
      <c r="A247" s="166"/>
      <c r="B247" s="125" t="s">
        <v>107</v>
      </c>
      <c r="C247" s="106"/>
      <c r="D247" s="140" t="s">
        <v>261</v>
      </c>
      <c r="E247" s="343">
        <v>44282</v>
      </c>
      <c r="F247" s="341">
        <v>47000</v>
      </c>
      <c r="G247" s="343">
        <v>10336</v>
      </c>
      <c r="H247" s="339">
        <v>40000</v>
      </c>
      <c r="I247" s="339">
        <v>40000</v>
      </c>
      <c r="J247" s="344">
        <v>40000</v>
      </c>
      <c r="K247" s="21"/>
      <c r="L247" s="80"/>
    </row>
    <row r="248" spans="1:12" s="81" customFormat="1" ht="12.75">
      <c r="A248" s="166"/>
      <c r="B248" s="125" t="s">
        <v>123</v>
      </c>
      <c r="C248" s="106"/>
      <c r="D248" s="140" t="s">
        <v>262</v>
      </c>
      <c r="E248" s="343">
        <f aca="true" t="shared" si="13" ref="E248:J248">SUM(E249:E254)</f>
        <v>43556</v>
      </c>
      <c r="F248" s="354">
        <f t="shared" si="13"/>
        <v>60921</v>
      </c>
      <c r="G248" s="343">
        <f t="shared" si="13"/>
        <v>32609</v>
      </c>
      <c r="H248" s="343">
        <f t="shared" si="13"/>
        <v>52521</v>
      </c>
      <c r="I248" s="343">
        <f t="shared" si="13"/>
        <v>52521</v>
      </c>
      <c r="J248" s="355">
        <f t="shared" si="13"/>
        <v>52521</v>
      </c>
      <c r="K248" s="139"/>
      <c r="L248" s="80"/>
    </row>
    <row r="249" spans="1:12" s="81" customFormat="1" ht="12.75">
      <c r="A249" s="166"/>
      <c r="B249" s="125"/>
      <c r="C249" s="106"/>
      <c r="D249" s="140" t="s">
        <v>263</v>
      </c>
      <c r="E249" s="347">
        <v>7420</v>
      </c>
      <c r="F249" s="346">
        <v>18300</v>
      </c>
      <c r="G249" s="347">
        <v>6195</v>
      </c>
      <c r="H249" s="345">
        <v>7200</v>
      </c>
      <c r="I249" s="345">
        <v>7200</v>
      </c>
      <c r="J249" s="348">
        <v>7200</v>
      </c>
      <c r="K249" s="18"/>
      <c r="L249" s="80"/>
    </row>
    <row r="250" spans="1:12" s="81" customFormat="1" ht="12.75">
      <c r="A250" s="166"/>
      <c r="B250" s="125"/>
      <c r="C250" s="106"/>
      <c r="D250" s="140" t="s">
        <v>53</v>
      </c>
      <c r="E250" s="347">
        <v>7383</v>
      </c>
      <c r="F250" s="346">
        <v>8000</v>
      </c>
      <c r="G250" s="347">
        <v>5508</v>
      </c>
      <c r="H250" s="345">
        <v>7000</v>
      </c>
      <c r="I250" s="345">
        <v>7000</v>
      </c>
      <c r="J250" s="348">
        <v>7000</v>
      </c>
      <c r="K250" s="18"/>
      <c r="L250" s="80"/>
    </row>
    <row r="251" spans="1:12" s="81" customFormat="1" ht="12.75">
      <c r="A251" s="166"/>
      <c r="B251" s="125"/>
      <c r="C251" s="106"/>
      <c r="D251" s="140" t="s">
        <v>264</v>
      </c>
      <c r="E251" s="347">
        <v>6688</v>
      </c>
      <c r="F251" s="346">
        <v>10000</v>
      </c>
      <c r="G251" s="347">
        <v>5751</v>
      </c>
      <c r="H251" s="345">
        <v>15000</v>
      </c>
      <c r="I251" s="345">
        <v>15000</v>
      </c>
      <c r="J251" s="348">
        <v>15000</v>
      </c>
      <c r="K251" s="18"/>
      <c r="L251" s="80"/>
    </row>
    <row r="252" spans="1:12" s="81" customFormat="1" ht="12.75">
      <c r="A252" s="166"/>
      <c r="B252" s="125"/>
      <c r="C252" s="106"/>
      <c r="D252" s="140" t="s">
        <v>265</v>
      </c>
      <c r="E252" s="347">
        <v>11555</v>
      </c>
      <c r="F252" s="346">
        <v>12000</v>
      </c>
      <c r="G252" s="347">
        <v>8297</v>
      </c>
      <c r="H252" s="345">
        <v>13000</v>
      </c>
      <c r="I252" s="345">
        <v>13000</v>
      </c>
      <c r="J252" s="348">
        <v>13000</v>
      </c>
      <c r="K252" s="18"/>
      <c r="L252" s="80"/>
    </row>
    <row r="253" spans="1:12" s="81" customFormat="1" ht="12.75">
      <c r="A253" s="166"/>
      <c r="B253" s="125"/>
      <c r="C253" s="106"/>
      <c r="D253" s="140" t="s">
        <v>71</v>
      </c>
      <c r="E253" s="347">
        <v>3241</v>
      </c>
      <c r="F253" s="346">
        <v>3821</v>
      </c>
      <c r="G253" s="347">
        <v>1910</v>
      </c>
      <c r="H253" s="345">
        <v>3821</v>
      </c>
      <c r="I253" s="345">
        <v>3821</v>
      </c>
      <c r="J253" s="348">
        <v>3821</v>
      </c>
      <c r="K253" s="18"/>
      <c r="L253" s="80"/>
    </row>
    <row r="254" spans="1:12" s="81" customFormat="1" ht="12.75">
      <c r="A254" s="166"/>
      <c r="B254" s="125"/>
      <c r="C254" s="106"/>
      <c r="D254" s="140" t="s">
        <v>266</v>
      </c>
      <c r="E254" s="347">
        <v>7269</v>
      </c>
      <c r="F254" s="346">
        <v>8800</v>
      </c>
      <c r="G254" s="347">
        <v>4948</v>
      </c>
      <c r="H254" s="345">
        <v>6500</v>
      </c>
      <c r="I254" s="345">
        <v>6500</v>
      </c>
      <c r="J254" s="348">
        <v>6500</v>
      </c>
      <c r="K254" s="18"/>
      <c r="L254" s="80"/>
    </row>
    <row r="255" spans="1:12" s="81" customFormat="1" ht="12.75">
      <c r="A255" s="166"/>
      <c r="B255" s="144" t="s">
        <v>132</v>
      </c>
      <c r="C255" s="106"/>
      <c r="D255" s="171" t="s">
        <v>267</v>
      </c>
      <c r="E255" s="343">
        <v>3410</v>
      </c>
      <c r="F255" s="341">
        <v>8000</v>
      </c>
      <c r="G255" s="343">
        <v>1353</v>
      </c>
      <c r="H255" s="339">
        <v>2000</v>
      </c>
      <c r="I255" s="339">
        <v>2000</v>
      </c>
      <c r="J255" s="344">
        <v>2000</v>
      </c>
      <c r="K255" s="243"/>
      <c r="L255" s="80"/>
    </row>
    <row r="256" spans="1:12" s="81" customFormat="1" ht="12.75">
      <c r="A256" s="166"/>
      <c r="B256" s="144"/>
      <c r="C256" s="106"/>
      <c r="D256" s="171"/>
      <c r="E256" s="343"/>
      <c r="F256" s="341"/>
      <c r="G256" s="343"/>
      <c r="H256" s="339"/>
      <c r="I256" s="339"/>
      <c r="J256" s="321"/>
      <c r="K256" s="18"/>
      <c r="L256" s="80"/>
    </row>
    <row r="257" spans="1:12" s="81" customFormat="1" ht="12.75">
      <c r="A257" s="166"/>
      <c r="B257" s="83"/>
      <c r="C257" s="86"/>
      <c r="D257" s="352"/>
      <c r="E257" s="343"/>
      <c r="F257" s="341"/>
      <c r="G257" s="343"/>
      <c r="H257" s="339"/>
      <c r="I257" s="339"/>
      <c r="J257" s="321"/>
      <c r="K257" s="18"/>
      <c r="L257" s="80"/>
    </row>
    <row r="258" spans="1:12" s="81" customFormat="1" ht="15">
      <c r="A258" s="163" t="s">
        <v>268</v>
      </c>
      <c r="B258" s="83"/>
      <c r="C258" s="86"/>
      <c r="D258" s="352"/>
      <c r="E258" s="343"/>
      <c r="F258" s="341"/>
      <c r="G258" s="343"/>
      <c r="H258" s="339"/>
      <c r="I258" s="339"/>
      <c r="J258" s="321"/>
      <c r="K258" s="18"/>
      <c r="L258" s="80"/>
    </row>
    <row r="259" spans="1:12" s="81" customFormat="1" ht="15">
      <c r="A259" s="88" t="s">
        <v>269</v>
      </c>
      <c r="B259" s="167"/>
      <c r="C259" s="168" t="s">
        <v>270</v>
      </c>
      <c r="D259" s="143" t="s">
        <v>420</v>
      </c>
      <c r="E259" s="340">
        <f>SUM(E260:E262)</f>
        <v>155380</v>
      </c>
      <c r="F259" s="341">
        <f>SUM(F260:F262)</f>
        <v>171262</v>
      </c>
      <c r="G259" s="340">
        <f>SUM(G260:G262)</f>
        <v>112711</v>
      </c>
      <c r="H259" s="340">
        <f>SUM(H260:H262)</f>
        <v>170199</v>
      </c>
      <c r="I259" s="340">
        <f>SUM(I260:I262)</f>
        <v>177768</v>
      </c>
      <c r="J259" s="340">
        <v>177768</v>
      </c>
      <c r="K259" s="114"/>
      <c r="L259" s="80"/>
    </row>
    <row r="260" spans="1:12" s="81" customFormat="1" ht="12.75">
      <c r="A260" s="146"/>
      <c r="B260" s="132" t="s">
        <v>14</v>
      </c>
      <c r="C260" s="140"/>
      <c r="D260" s="140" t="s">
        <v>15</v>
      </c>
      <c r="E260" s="345">
        <v>115593</v>
      </c>
      <c r="F260" s="346">
        <v>126120</v>
      </c>
      <c r="G260" s="347">
        <v>83971</v>
      </c>
      <c r="H260" s="345">
        <v>126120</v>
      </c>
      <c r="I260" s="345">
        <v>131680</v>
      </c>
      <c r="J260" s="321">
        <v>131680</v>
      </c>
      <c r="K260" s="18"/>
      <c r="L260" s="80"/>
    </row>
    <row r="261" spans="1:12" s="81" customFormat="1" ht="12.75">
      <c r="A261" s="146"/>
      <c r="B261" s="132" t="s">
        <v>18</v>
      </c>
      <c r="C261" s="140"/>
      <c r="D261" s="140" t="s">
        <v>137</v>
      </c>
      <c r="E261" s="345">
        <v>39187</v>
      </c>
      <c r="F261" s="346">
        <v>44142</v>
      </c>
      <c r="G261" s="347">
        <v>28315</v>
      </c>
      <c r="H261" s="345">
        <v>44079</v>
      </c>
      <c r="I261" s="345">
        <v>46088</v>
      </c>
      <c r="J261" s="321">
        <v>46088</v>
      </c>
      <c r="K261" s="18"/>
      <c r="L261" s="80"/>
    </row>
    <row r="262" spans="1:12" s="81" customFormat="1" ht="12.75">
      <c r="A262" s="146"/>
      <c r="B262" s="158" t="s">
        <v>223</v>
      </c>
      <c r="C262" s="148"/>
      <c r="D262" s="158" t="s">
        <v>267</v>
      </c>
      <c r="E262" s="345">
        <v>600</v>
      </c>
      <c r="F262" s="346">
        <v>1000</v>
      </c>
      <c r="G262" s="347">
        <v>425</v>
      </c>
      <c r="H262" s="345">
        <v>0</v>
      </c>
      <c r="I262" s="345">
        <v>0</v>
      </c>
      <c r="J262" s="321">
        <v>0</v>
      </c>
      <c r="K262" s="18"/>
      <c r="L262" s="80"/>
    </row>
    <row r="263" spans="1:12" s="81" customFormat="1" ht="12.75">
      <c r="A263" s="146"/>
      <c r="B263" s="158"/>
      <c r="C263" s="148"/>
      <c r="D263" s="158"/>
      <c r="E263" s="345"/>
      <c r="F263" s="346"/>
      <c r="G263" s="347"/>
      <c r="H263" s="345"/>
      <c r="I263" s="345"/>
      <c r="J263" s="321"/>
      <c r="K263" s="18"/>
      <c r="L263" s="80"/>
    </row>
    <row r="264" spans="1:12" s="81" customFormat="1" ht="12.75">
      <c r="A264" s="146"/>
      <c r="B264" s="158"/>
      <c r="C264" s="148"/>
      <c r="D264" s="158"/>
      <c r="E264" s="345"/>
      <c r="F264" s="346"/>
      <c r="G264" s="347"/>
      <c r="H264" s="345"/>
      <c r="I264" s="345"/>
      <c r="J264" s="321"/>
      <c r="K264" s="18"/>
      <c r="L264" s="80"/>
    </row>
    <row r="265" spans="1:12" s="81" customFormat="1" ht="12.75">
      <c r="A265" s="146"/>
      <c r="B265" s="158"/>
      <c r="C265" s="148"/>
      <c r="D265" s="158"/>
      <c r="E265" s="345"/>
      <c r="F265" s="346"/>
      <c r="G265" s="347"/>
      <c r="H265" s="345"/>
      <c r="I265" s="345"/>
      <c r="J265" s="321"/>
      <c r="K265" s="18"/>
      <c r="L265" s="80"/>
    </row>
    <row r="266" spans="1:12" s="81" customFormat="1" ht="12.75">
      <c r="A266" s="146"/>
      <c r="B266" s="158"/>
      <c r="C266" s="148"/>
      <c r="D266" s="158"/>
      <c r="E266" s="345"/>
      <c r="F266" s="346"/>
      <c r="G266" s="347"/>
      <c r="H266" s="345"/>
      <c r="I266" s="345"/>
      <c r="J266" s="321"/>
      <c r="K266" s="18"/>
      <c r="L266" s="80"/>
    </row>
    <row r="267" spans="1:12" s="81" customFormat="1" ht="12.75">
      <c r="A267" s="146"/>
      <c r="B267" s="158"/>
      <c r="C267" s="148"/>
      <c r="D267" s="158"/>
      <c r="E267" s="345"/>
      <c r="F267" s="346"/>
      <c r="G267" s="347"/>
      <c r="H267" s="345"/>
      <c r="I267" s="345"/>
      <c r="J267" s="321"/>
      <c r="K267" s="18"/>
      <c r="L267" s="80"/>
    </row>
    <row r="268" spans="1:12" s="117" customFormat="1" ht="15">
      <c r="A268" s="169" t="s">
        <v>271</v>
      </c>
      <c r="B268" s="170"/>
      <c r="C268" s="115"/>
      <c r="D268" s="171" t="s">
        <v>421</v>
      </c>
      <c r="E268" s="339"/>
      <c r="F268" s="341"/>
      <c r="G268" s="343"/>
      <c r="H268" s="339"/>
      <c r="I268" s="339"/>
      <c r="J268" s="327"/>
      <c r="K268" s="65"/>
      <c r="L268" s="116"/>
    </row>
    <row r="269" spans="1:12" s="81" customFormat="1" ht="12.75">
      <c r="A269" s="146"/>
      <c r="B269" s="171" t="s">
        <v>14</v>
      </c>
      <c r="C269" s="148"/>
      <c r="D269" s="171" t="s">
        <v>272</v>
      </c>
      <c r="E269" s="339">
        <f>SUM(E5+E113+E180+E200+E222+E231+E260)</f>
        <v>1893212</v>
      </c>
      <c r="F269" s="341">
        <f>SUM(F5+F113+F180+F200+F222+F231+F260)</f>
        <v>1836800</v>
      </c>
      <c r="G269" s="339">
        <f>SUM(G5+G113+G180+G200+G222+G231+G260)</f>
        <v>1342581</v>
      </c>
      <c r="H269" s="339">
        <f>SUM(H5+H113+H180+H200+H222+H231+H260)</f>
        <v>1866353</v>
      </c>
      <c r="I269" s="339">
        <f>SUM(I5+I113+I180+I200+I222+I231+I260)</f>
        <v>1889009</v>
      </c>
      <c r="J269" s="344"/>
      <c r="K269" s="101"/>
      <c r="L269" s="80"/>
    </row>
    <row r="270" spans="1:12" s="81" customFormat="1" ht="12.75">
      <c r="A270" s="146"/>
      <c r="B270" s="172" t="s">
        <v>18</v>
      </c>
      <c r="C270" s="148"/>
      <c r="D270" s="171" t="s">
        <v>273</v>
      </c>
      <c r="E270" s="343">
        <f>SUM(E8+E9+E114+E181+E201+E223+E232+E261)</f>
        <v>653446</v>
      </c>
      <c r="F270" s="354">
        <f>SUM(F8+F9+F114+F181+F201+F223+F232+F261)</f>
        <v>684910</v>
      </c>
      <c r="G270" s="343">
        <f>SUM(G8+G9+G114+G181+G201+G223+G232+G261)</f>
        <v>476761</v>
      </c>
      <c r="H270" s="343">
        <f>SUM(H8+H9+H114+H181+H201+H223+H232+H261)</f>
        <v>639409</v>
      </c>
      <c r="I270" s="343">
        <f>SUM(I8+I9+I114+I181+I201+I223+I232+I261)</f>
        <v>691095</v>
      </c>
      <c r="J270" s="355"/>
      <c r="K270" s="139"/>
      <c r="L270" s="80"/>
    </row>
    <row r="271" spans="1:12" s="81" customFormat="1" ht="12.75">
      <c r="A271" s="146"/>
      <c r="B271" s="172" t="s">
        <v>19</v>
      </c>
      <c r="C271" s="148"/>
      <c r="D271" s="171" t="s">
        <v>20</v>
      </c>
      <c r="E271" s="343">
        <f>SUM(E272:E278)</f>
        <v>2074847</v>
      </c>
      <c r="F271" s="354">
        <f>SUM(F272:F278)</f>
        <v>2179782</v>
      </c>
      <c r="G271" s="343">
        <f>SUM(G272:G278)</f>
        <v>1362319</v>
      </c>
      <c r="H271" s="343">
        <f>SUM(H272:H278)</f>
        <v>2233896</v>
      </c>
      <c r="I271" s="343">
        <f>SUM(I272:I278)</f>
        <v>2218745</v>
      </c>
      <c r="J271" s="355"/>
      <c r="K271" s="139"/>
      <c r="L271" s="80"/>
    </row>
    <row r="272" spans="1:12" s="81" customFormat="1" ht="12.75">
      <c r="A272" s="146"/>
      <c r="B272" s="153" t="s">
        <v>203</v>
      </c>
      <c r="C272" s="148"/>
      <c r="D272" s="158" t="s">
        <v>274</v>
      </c>
      <c r="E272" s="347">
        <f>SUM(E11+E183+E234)</f>
        <v>1515</v>
      </c>
      <c r="F272" s="356">
        <f>SUM(F11+F183+F234)</f>
        <v>1420</v>
      </c>
      <c r="G272" s="347">
        <f>SUM(G11+G183+G234)</f>
        <v>1219</v>
      </c>
      <c r="H272" s="347">
        <f>SUM(H11+H183+H234)</f>
        <v>1530</v>
      </c>
      <c r="I272" s="347">
        <f>SUM(I11+I183+I234)</f>
        <v>1530</v>
      </c>
      <c r="J272" s="357"/>
      <c r="K272" s="109"/>
      <c r="L272" s="80"/>
    </row>
    <row r="273" spans="1:12" s="81" customFormat="1" ht="12.75">
      <c r="A273" s="146"/>
      <c r="B273" s="153" t="s">
        <v>138</v>
      </c>
      <c r="C273" s="148"/>
      <c r="D273" s="158" t="s">
        <v>275</v>
      </c>
      <c r="E273" s="347">
        <f>SUM(E12+E81+E116+E124+E163+E184+E192+E203+E235)</f>
        <v>435279</v>
      </c>
      <c r="F273" s="356">
        <f>SUM(F12+F81+F116+F124+F163+F184+F192+F203+F235)</f>
        <v>444514</v>
      </c>
      <c r="G273" s="347">
        <f>SUM(G12+G81+G116+G124+G163+G184+G192+G203+G235)</f>
        <v>306388</v>
      </c>
      <c r="H273" s="347">
        <f>SUM(H12+H81+H116+H124+H163+H184+H192+H203+H235)</f>
        <v>446870</v>
      </c>
      <c r="I273" s="347">
        <f>SUM(I12+I81+I116+I124+I163+I184+I192+I203+I235)</f>
        <v>441900</v>
      </c>
      <c r="J273" s="357"/>
      <c r="K273" s="109"/>
      <c r="L273" s="80"/>
    </row>
    <row r="274" spans="1:12" s="81" customFormat="1" ht="12.75">
      <c r="A274" s="146"/>
      <c r="B274" s="153" t="s">
        <v>114</v>
      </c>
      <c r="C274" s="148"/>
      <c r="D274" s="158" t="s">
        <v>276</v>
      </c>
      <c r="E274" s="347">
        <f>SUM(E19+E82+E98+E117+E131+E138+E157+E164+E185+E193+E204+E212+E241)</f>
        <v>191248</v>
      </c>
      <c r="F274" s="356">
        <f>SUM(F19+F82+F98+F117+F131+F138+F157+F164+F185+F193+F204+F212+F241)</f>
        <v>173070</v>
      </c>
      <c r="G274" s="347">
        <f>SUM(G19+G82+G98+G117+G131+G138+G157+G164+G185+G193+G204+G212+G241)</f>
        <v>103462</v>
      </c>
      <c r="H274" s="347">
        <f>SUM(H19+H82+H98+H117+H131+H138+H157+H164+H185+H193+H204+H212+H241)</f>
        <v>195000</v>
      </c>
      <c r="I274" s="347">
        <f>SUM(I19+I82+I98+I117+I131+I138+I157+I164+I185+I193+I204+I212+I241)</f>
        <v>172000</v>
      </c>
      <c r="J274" s="357"/>
      <c r="K274" s="109"/>
      <c r="L274" s="80"/>
    </row>
    <row r="275" spans="1:12" s="81" customFormat="1" ht="12.75">
      <c r="A275" s="146"/>
      <c r="B275" s="153" t="s">
        <v>165</v>
      </c>
      <c r="C275" s="148"/>
      <c r="D275" s="158" t="s">
        <v>277</v>
      </c>
      <c r="E275" s="347">
        <f>SUM(E32+E83+E139+E165+E186+E246)</f>
        <v>22400</v>
      </c>
      <c r="F275" s="356">
        <f>SUM(F32+F83+F139+F165+F186+F246)</f>
        <v>22470</v>
      </c>
      <c r="G275" s="347">
        <f>SUM(G32+G83+G139+G165+G186+G246)</f>
        <v>16824</v>
      </c>
      <c r="H275" s="347">
        <f>SUM(H32+H83+H139+H165+H186+H246)</f>
        <v>32200</v>
      </c>
      <c r="I275" s="347">
        <f>SUM(I32+I83+I139+I165+I186+I246)</f>
        <v>22250</v>
      </c>
      <c r="J275" s="357"/>
      <c r="K275" s="109"/>
      <c r="L275" s="80"/>
    </row>
    <row r="276" spans="1:12" s="81" customFormat="1" ht="12.75">
      <c r="A276" s="146"/>
      <c r="B276" s="153" t="s">
        <v>107</v>
      </c>
      <c r="C276" s="148"/>
      <c r="D276" s="158" t="s">
        <v>278</v>
      </c>
      <c r="E276" s="347">
        <f>SUM(E33+E84+E91+E99+E122+E125+E211+E213+E216+E247)</f>
        <v>330634</v>
      </c>
      <c r="F276" s="356">
        <f>SUM(F33+F84+F91+F99+F122+F125+F211+F213+F216+F247)</f>
        <v>369000</v>
      </c>
      <c r="G276" s="347">
        <f>SUM(G33+G84+G91+G99+G122+G125+G211+G213+G216+G247)</f>
        <v>191332</v>
      </c>
      <c r="H276" s="347">
        <f>SUM(H33+H84+H91+H99+H122+H125+H211+H213+H216+H247)</f>
        <v>520980</v>
      </c>
      <c r="I276" s="347">
        <f>SUM(I33+I84+I91+I99+I122+I125+I211+I213+I216+I247)</f>
        <v>563350</v>
      </c>
      <c r="J276" s="357"/>
      <c r="K276" s="109"/>
      <c r="L276" s="80"/>
    </row>
    <row r="277" spans="1:12" s="81" customFormat="1" ht="12.75">
      <c r="A277" s="146"/>
      <c r="B277" s="153" t="s">
        <v>214</v>
      </c>
      <c r="C277" s="148"/>
      <c r="D277" s="358" t="s">
        <v>279</v>
      </c>
      <c r="E277" s="347">
        <f>SUM(E38+E194)</f>
        <v>5722</v>
      </c>
      <c r="F277" s="356">
        <f>SUM(F38+F194)</f>
        <v>7575</v>
      </c>
      <c r="G277" s="347">
        <f>SUM(G38+G194)</f>
        <v>3670</v>
      </c>
      <c r="H277" s="347">
        <f>SUM(H38+H194)</f>
        <v>6600</v>
      </c>
      <c r="I277" s="347">
        <f>SUM(I38+I194)</f>
        <v>6100</v>
      </c>
      <c r="J277" s="357"/>
      <c r="K277" s="109"/>
      <c r="L277" s="80"/>
    </row>
    <row r="278" spans="1:12" s="81" customFormat="1" ht="12.75">
      <c r="A278" s="146"/>
      <c r="B278" s="153" t="s">
        <v>123</v>
      </c>
      <c r="C278" s="148"/>
      <c r="D278" s="358" t="s">
        <v>280</v>
      </c>
      <c r="E278" s="347">
        <f>SUM(E39+E74+E85+E103+E108+E118+E123+E126+E132+E133+E140+E144+E151+E158+E166+E171+E187+E195+E205+E214+E217+E224+E248)</f>
        <v>1088049</v>
      </c>
      <c r="F278" s="356">
        <f>SUM(F39+F74+F85+F103+F108+F118+F123+F126+F132+F133+F140+F144+F151+F158+F166+F171+F187+F195+F205+F214+F217+F224+F248)</f>
        <v>1161733</v>
      </c>
      <c r="G278" s="347">
        <f>SUM(G39+G74+G85+G103+G108+G118+G123+G126+G132+G133+G140+G144+G151+G158+G166+G171+G187+G195+G205+G214+G217+G224+G248)</f>
        <v>739424</v>
      </c>
      <c r="H278" s="347">
        <f>SUM(H39+H74+H85+H103+H108+H118+H123+H126+H132+H133+H140+H144+H151+H158+H166+H171+H187+H195+H205+H214+H217+H224+H248)</f>
        <v>1030716</v>
      </c>
      <c r="I278" s="347">
        <f>SUM(I39+I74+I85+I103+I108+I118+I123+I126+I132+I133+I140+I144+I151+I158+I166+I171+I187+I195+I205+I214+I217+I224+I248)</f>
        <v>1011615</v>
      </c>
      <c r="J278" s="357"/>
      <c r="K278" s="109"/>
      <c r="L278" s="80"/>
    </row>
    <row r="279" spans="1:12" s="81" customFormat="1" ht="12.75">
      <c r="A279" s="146"/>
      <c r="B279" s="172" t="s">
        <v>223</v>
      </c>
      <c r="C279" s="148"/>
      <c r="D279" s="359" t="s">
        <v>281</v>
      </c>
      <c r="E279" s="343">
        <f>SUM(E262+E255+E218+E219+E220+E206+E188+E172+E173+E174+E175+E141+E134+E119+E109+E66)</f>
        <v>449483</v>
      </c>
      <c r="F279" s="354">
        <f>SUM(F262+F255+F218+F219+F220+F206+F188+F172+F173+F174+F175+F141+F134+F119+F109+F66)</f>
        <v>433200</v>
      </c>
      <c r="G279" s="343">
        <f>SUM(G262+G255+G218+G219+G220+G206+G188+G172+G173+G174+G175+G141+G134+G119+G109+G66)</f>
        <v>300015</v>
      </c>
      <c r="H279" s="343">
        <f>SUM(H262+H255+H218+H219+H220+H206+H188+H172+H173+H174+H175+H141+H134+H119+H109+H66)</f>
        <v>443465</v>
      </c>
      <c r="I279" s="343">
        <f>SUM(I262+I255+I218+I219+I220+I206+I188+I172+I173+I174+I175+I141+I134+I119+I109+I66)</f>
        <v>441165</v>
      </c>
      <c r="J279" s="355"/>
      <c r="K279" s="139"/>
      <c r="L279" s="80"/>
    </row>
    <row r="280" spans="1:12" s="70" customFormat="1" ht="15">
      <c r="A280" s="175" t="s">
        <v>282</v>
      </c>
      <c r="B280" s="130"/>
      <c r="C280" s="131"/>
      <c r="D280" s="360" t="s">
        <v>422</v>
      </c>
      <c r="E280" s="350">
        <f>SUM(E269+E270+E271+E279)</f>
        <v>5070988</v>
      </c>
      <c r="F280" s="354">
        <f>SUM(F269+F270+F271+F279)</f>
        <v>5134692</v>
      </c>
      <c r="G280" s="350">
        <f>SUM(G269+G270+G271+G279)</f>
        <v>3481676</v>
      </c>
      <c r="H280" s="350">
        <f>SUM(H269+H270+H271+H279)</f>
        <v>5183123</v>
      </c>
      <c r="I280" s="350">
        <f>SUM(I269+I270+I271+I279)</f>
        <v>5240014</v>
      </c>
      <c r="J280" s="379">
        <v>5007851</v>
      </c>
      <c r="K280" s="150"/>
      <c r="L280" s="69"/>
    </row>
    <row r="281" spans="1:12" s="70" customFormat="1" ht="13.5" customHeight="1">
      <c r="A281" s="169"/>
      <c r="B281" s="170"/>
      <c r="C281" s="115"/>
      <c r="D281" s="359"/>
      <c r="E281" s="343"/>
      <c r="F281" s="354"/>
      <c r="G281" s="343"/>
      <c r="H281" s="343"/>
      <c r="I281" s="343"/>
      <c r="J281" s="355"/>
      <c r="K281" s="150"/>
      <c r="L281" s="69"/>
    </row>
    <row r="282" spans="1:12" s="70" customFormat="1" ht="15" hidden="1">
      <c r="A282" s="169"/>
      <c r="B282" s="170"/>
      <c r="C282" s="115"/>
      <c r="D282" s="359"/>
      <c r="E282" s="343"/>
      <c r="F282" s="354"/>
      <c r="G282" s="343"/>
      <c r="H282" s="343"/>
      <c r="I282" s="343"/>
      <c r="J282" s="355"/>
      <c r="K282" s="150"/>
      <c r="L282" s="69"/>
    </row>
    <row r="283" spans="1:12" s="81" customFormat="1" ht="12.75" hidden="1">
      <c r="A283" s="146"/>
      <c r="B283" s="172"/>
      <c r="C283" s="148"/>
      <c r="D283" s="358"/>
      <c r="E283" s="347"/>
      <c r="F283" s="346"/>
      <c r="G283" s="347"/>
      <c r="H283" s="345"/>
      <c r="I283" s="345"/>
      <c r="J283" s="321"/>
      <c r="K283" s="18"/>
      <c r="L283" s="80"/>
    </row>
    <row r="284" spans="1:12" s="81" customFormat="1" ht="15">
      <c r="A284" s="39"/>
      <c r="B284" s="40"/>
      <c r="C284" s="41"/>
      <c r="D284" s="335" t="s">
        <v>283</v>
      </c>
      <c r="E284" s="336">
        <f>SUM(E285:E302)</f>
        <v>1796816</v>
      </c>
      <c r="F284" s="326">
        <f>SUM(F285:F302)</f>
        <v>188600</v>
      </c>
      <c r="G284" s="336">
        <f>SUM(G285:G302)</f>
        <v>63833</v>
      </c>
      <c r="H284" s="336">
        <f>SUM(H285:H302)</f>
        <v>100000</v>
      </c>
      <c r="I284" s="336">
        <f>SUM(I285:I302)</f>
        <v>100000</v>
      </c>
      <c r="J284" s="377">
        <v>4800</v>
      </c>
      <c r="K284" s="65"/>
      <c r="L284" s="80"/>
    </row>
    <row r="285" spans="1:12" s="81" customFormat="1" ht="12.75">
      <c r="A285" s="16" t="s">
        <v>13</v>
      </c>
      <c r="B285" s="66">
        <v>711</v>
      </c>
      <c r="C285" s="36" t="s">
        <v>16</v>
      </c>
      <c r="D285" s="178" t="s">
        <v>284</v>
      </c>
      <c r="E285" s="319">
        <v>17867</v>
      </c>
      <c r="F285" s="320">
        <v>10600</v>
      </c>
      <c r="G285" s="323">
        <v>2017</v>
      </c>
      <c r="H285" s="323">
        <v>13200</v>
      </c>
      <c r="I285" s="323">
        <v>13200</v>
      </c>
      <c r="J285" s="321">
        <v>4800</v>
      </c>
      <c r="K285" s="18"/>
      <c r="L285" s="80"/>
    </row>
    <row r="286" spans="1:12" s="81" customFormat="1" ht="12.75">
      <c r="A286" s="16" t="s">
        <v>13</v>
      </c>
      <c r="B286" s="66">
        <v>713</v>
      </c>
      <c r="C286" s="36" t="s">
        <v>16</v>
      </c>
      <c r="D286" s="178" t="s">
        <v>285</v>
      </c>
      <c r="E286" s="319">
        <v>1946</v>
      </c>
      <c r="F286" s="320">
        <v>2000</v>
      </c>
      <c r="G286" s="323">
        <v>0</v>
      </c>
      <c r="H286" s="323">
        <v>4000</v>
      </c>
      <c r="I286" s="323">
        <v>4000</v>
      </c>
      <c r="J286" s="331">
        <v>0</v>
      </c>
      <c r="K286" s="18"/>
      <c r="L286" s="80"/>
    </row>
    <row r="287" spans="1:12" s="81" customFormat="1" ht="12.75">
      <c r="A287" s="16" t="s">
        <v>13</v>
      </c>
      <c r="B287" s="66">
        <v>713</v>
      </c>
      <c r="C287" s="36" t="s">
        <v>16</v>
      </c>
      <c r="D287" s="178" t="s">
        <v>286</v>
      </c>
      <c r="E287" s="319">
        <v>0</v>
      </c>
      <c r="F287" s="320">
        <v>20000</v>
      </c>
      <c r="G287" s="323">
        <v>0</v>
      </c>
      <c r="H287" s="323">
        <v>0</v>
      </c>
      <c r="I287" s="323">
        <v>0</v>
      </c>
      <c r="J287" s="321">
        <v>0</v>
      </c>
      <c r="K287" s="243"/>
      <c r="L287" s="80"/>
    </row>
    <row r="288" spans="1:12" s="81" customFormat="1" ht="12.75">
      <c r="A288" s="16" t="s">
        <v>13</v>
      </c>
      <c r="B288" s="66">
        <v>717</v>
      </c>
      <c r="C288" s="36" t="s">
        <v>287</v>
      </c>
      <c r="D288" s="178" t="s">
        <v>288</v>
      </c>
      <c r="E288" s="319">
        <v>544</v>
      </c>
      <c r="F288" s="320">
        <v>0</v>
      </c>
      <c r="G288" s="323">
        <v>0</v>
      </c>
      <c r="H288" s="323">
        <v>0</v>
      </c>
      <c r="I288" s="323">
        <v>0</v>
      </c>
      <c r="J288" s="321">
        <v>0</v>
      </c>
      <c r="K288" s="18"/>
      <c r="L288" s="80"/>
    </row>
    <row r="289" spans="1:12" s="81" customFormat="1" ht="12.75">
      <c r="A289" s="16" t="s">
        <v>13</v>
      </c>
      <c r="B289" s="66">
        <v>716</v>
      </c>
      <c r="C289" s="36" t="s">
        <v>16</v>
      </c>
      <c r="D289" s="178" t="s">
        <v>289</v>
      </c>
      <c r="E289" s="319">
        <v>45140</v>
      </c>
      <c r="F289" s="320">
        <v>90000</v>
      </c>
      <c r="G289" s="323">
        <v>0</v>
      </c>
      <c r="H289" s="323">
        <v>0</v>
      </c>
      <c r="I289" s="323">
        <v>0</v>
      </c>
      <c r="J289" s="321">
        <v>0</v>
      </c>
      <c r="K289" s="18"/>
      <c r="L289" s="80"/>
    </row>
    <row r="290" spans="1:12" s="81" customFormat="1" ht="12.75">
      <c r="A290" s="16" t="s">
        <v>13</v>
      </c>
      <c r="B290" s="66">
        <v>717</v>
      </c>
      <c r="C290" s="36" t="s">
        <v>16</v>
      </c>
      <c r="D290" s="178" t="s">
        <v>290</v>
      </c>
      <c r="E290" s="319">
        <v>10354</v>
      </c>
      <c r="F290" s="320">
        <v>0</v>
      </c>
      <c r="G290" s="323">
        <v>0</v>
      </c>
      <c r="H290" s="323">
        <v>0</v>
      </c>
      <c r="I290" s="323">
        <v>0</v>
      </c>
      <c r="J290" s="321">
        <v>0</v>
      </c>
      <c r="K290" s="18"/>
      <c r="L290" s="80"/>
    </row>
    <row r="291" spans="1:12" s="81" customFormat="1" ht="12.75">
      <c r="A291" s="16" t="s">
        <v>13</v>
      </c>
      <c r="B291" s="66">
        <v>717</v>
      </c>
      <c r="C291" s="16" t="s">
        <v>16</v>
      </c>
      <c r="D291" s="178" t="s">
        <v>291</v>
      </c>
      <c r="E291" s="319">
        <v>1486</v>
      </c>
      <c r="F291" s="320">
        <v>0</v>
      </c>
      <c r="G291" s="323">
        <v>0</v>
      </c>
      <c r="H291" s="323">
        <v>0</v>
      </c>
      <c r="I291" s="323">
        <v>0</v>
      </c>
      <c r="J291" s="321">
        <v>0</v>
      </c>
      <c r="K291" s="18"/>
      <c r="L291" s="80"/>
    </row>
    <row r="292" spans="1:12" s="81" customFormat="1" ht="12.75">
      <c r="A292" s="16" t="s">
        <v>292</v>
      </c>
      <c r="B292" s="66">
        <v>713</v>
      </c>
      <c r="C292" s="36" t="s">
        <v>91</v>
      </c>
      <c r="D292" s="178" t="s">
        <v>293</v>
      </c>
      <c r="E292" s="319">
        <v>0</v>
      </c>
      <c r="F292" s="320">
        <v>4000</v>
      </c>
      <c r="G292" s="323">
        <v>4000</v>
      </c>
      <c r="H292" s="323">
        <v>1800</v>
      </c>
      <c r="I292" s="323">
        <v>1800</v>
      </c>
      <c r="J292" s="331">
        <v>0</v>
      </c>
      <c r="K292" s="18"/>
      <c r="L292" s="80"/>
    </row>
    <row r="293" spans="1:12" s="81" customFormat="1" ht="12.75">
      <c r="A293" s="16" t="s">
        <v>292</v>
      </c>
      <c r="B293" s="66">
        <v>717</v>
      </c>
      <c r="C293" s="36" t="s">
        <v>91</v>
      </c>
      <c r="D293" s="178" t="s">
        <v>294</v>
      </c>
      <c r="E293" s="319">
        <v>0</v>
      </c>
      <c r="F293" s="320">
        <v>0</v>
      </c>
      <c r="G293" s="323">
        <v>0</v>
      </c>
      <c r="H293" s="323">
        <v>5000</v>
      </c>
      <c r="I293" s="323">
        <v>5000</v>
      </c>
      <c r="J293" s="331">
        <v>0</v>
      </c>
      <c r="K293" s="18"/>
      <c r="L293" s="80"/>
    </row>
    <row r="294" spans="1:12" s="81" customFormat="1" ht="12.75">
      <c r="A294" s="14" t="s">
        <v>295</v>
      </c>
      <c r="B294" s="27">
        <v>716</v>
      </c>
      <c r="C294" s="24" t="s">
        <v>65</v>
      </c>
      <c r="D294" s="188" t="s">
        <v>296</v>
      </c>
      <c r="E294" s="319">
        <v>0</v>
      </c>
      <c r="F294" s="320">
        <v>0</v>
      </c>
      <c r="G294" s="323">
        <v>0</v>
      </c>
      <c r="H294" s="323">
        <v>50000</v>
      </c>
      <c r="I294" s="323">
        <v>20000</v>
      </c>
      <c r="J294" s="321">
        <v>0</v>
      </c>
      <c r="K294" s="18"/>
      <c r="L294" s="80"/>
    </row>
    <row r="295" spans="1:12" s="81" customFormat="1" ht="12.75">
      <c r="A295" s="14" t="s">
        <v>297</v>
      </c>
      <c r="B295" s="27">
        <v>716</v>
      </c>
      <c r="C295" s="24" t="s">
        <v>298</v>
      </c>
      <c r="D295" s="178" t="s">
        <v>299</v>
      </c>
      <c r="E295" s="319">
        <v>0</v>
      </c>
      <c r="F295" s="320">
        <v>0</v>
      </c>
      <c r="G295" s="323">
        <v>0</v>
      </c>
      <c r="H295" s="323">
        <v>0</v>
      </c>
      <c r="I295" s="323">
        <v>30000</v>
      </c>
      <c r="J295" s="321">
        <v>0</v>
      </c>
      <c r="K295" s="18"/>
      <c r="L295" s="80"/>
    </row>
    <row r="296" spans="1:12" s="81" customFormat="1" ht="12.75">
      <c r="A296" s="16" t="s">
        <v>300</v>
      </c>
      <c r="B296" s="66">
        <v>717</v>
      </c>
      <c r="C296" s="36" t="s">
        <v>115</v>
      </c>
      <c r="D296" s="178" t="s">
        <v>399</v>
      </c>
      <c r="E296" s="319">
        <v>3246</v>
      </c>
      <c r="F296" s="320">
        <v>20000</v>
      </c>
      <c r="G296" s="323">
        <v>11179</v>
      </c>
      <c r="H296" s="323">
        <v>5000</v>
      </c>
      <c r="I296" s="323">
        <v>5000</v>
      </c>
      <c r="J296" s="321">
        <v>0</v>
      </c>
      <c r="K296" s="18"/>
      <c r="L296" s="80"/>
    </row>
    <row r="297" spans="1:12" s="81" customFormat="1" ht="12.75">
      <c r="A297" s="16" t="s">
        <v>13</v>
      </c>
      <c r="B297" s="66">
        <v>714</v>
      </c>
      <c r="C297" s="36" t="s">
        <v>16</v>
      </c>
      <c r="D297" s="178" t="s">
        <v>302</v>
      </c>
      <c r="E297" s="319">
        <v>20359</v>
      </c>
      <c r="F297" s="320">
        <v>0</v>
      </c>
      <c r="G297" s="323">
        <v>0</v>
      </c>
      <c r="H297" s="323">
        <v>21000</v>
      </c>
      <c r="I297" s="323">
        <v>21000</v>
      </c>
      <c r="J297" s="321">
        <v>0</v>
      </c>
      <c r="K297" s="18"/>
      <c r="L297" s="80"/>
    </row>
    <row r="298" spans="1:12" s="81" customFormat="1" ht="12.75">
      <c r="A298" s="16" t="s">
        <v>227</v>
      </c>
      <c r="B298" s="66">
        <v>717</v>
      </c>
      <c r="C298" s="36" t="s">
        <v>228</v>
      </c>
      <c r="D298" s="178" t="s">
        <v>303</v>
      </c>
      <c r="E298" s="319">
        <v>1888</v>
      </c>
      <c r="F298" s="320">
        <v>0</v>
      </c>
      <c r="G298" s="323">
        <v>0</v>
      </c>
      <c r="H298" s="323">
        <v>0</v>
      </c>
      <c r="I298" s="323">
        <v>0</v>
      </c>
      <c r="J298" s="321">
        <v>0</v>
      </c>
      <c r="K298" s="18"/>
      <c r="L298" s="80"/>
    </row>
    <row r="299" spans="1:12" s="81" customFormat="1" ht="12.75">
      <c r="A299" s="14" t="s">
        <v>230</v>
      </c>
      <c r="B299" s="27">
        <v>713</v>
      </c>
      <c r="C299" s="32" t="s">
        <v>231</v>
      </c>
      <c r="D299" s="188" t="s">
        <v>304</v>
      </c>
      <c r="E299" s="319">
        <v>2494</v>
      </c>
      <c r="F299" s="320">
        <v>0</v>
      </c>
      <c r="G299" s="323">
        <v>0</v>
      </c>
      <c r="H299" s="323">
        <v>0</v>
      </c>
      <c r="I299" s="323">
        <v>0</v>
      </c>
      <c r="J299" s="321">
        <v>0</v>
      </c>
      <c r="K299" s="18"/>
      <c r="L299" s="80"/>
    </row>
    <row r="300" spans="1:12" s="81" customFormat="1" ht="12.75">
      <c r="A300" s="14" t="s">
        <v>305</v>
      </c>
      <c r="B300" s="27">
        <v>717</v>
      </c>
      <c r="C300" s="32" t="s">
        <v>148</v>
      </c>
      <c r="D300" s="188" t="s">
        <v>306</v>
      </c>
      <c r="E300" s="319">
        <v>1644659</v>
      </c>
      <c r="F300" s="320">
        <v>42000</v>
      </c>
      <c r="G300" s="323">
        <v>46637</v>
      </c>
      <c r="H300" s="323">
        <v>0</v>
      </c>
      <c r="I300" s="323">
        <v>0</v>
      </c>
      <c r="J300" s="321">
        <v>0</v>
      </c>
      <c r="K300" s="18"/>
      <c r="L300" s="80"/>
    </row>
    <row r="301" spans="1:12" s="81" customFormat="1" ht="12.75">
      <c r="A301" s="14" t="s">
        <v>297</v>
      </c>
      <c r="B301" s="27">
        <v>717</v>
      </c>
      <c r="C301" s="32" t="s">
        <v>298</v>
      </c>
      <c r="D301" s="188" t="s">
        <v>307</v>
      </c>
      <c r="E301" s="319">
        <v>46833</v>
      </c>
      <c r="F301" s="320">
        <v>0</v>
      </c>
      <c r="G301" s="323">
        <v>0</v>
      </c>
      <c r="H301" s="323">
        <v>0</v>
      </c>
      <c r="I301" s="323">
        <v>0</v>
      </c>
      <c r="J301" s="321">
        <v>0</v>
      </c>
      <c r="K301" s="18"/>
      <c r="L301" s="80"/>
    </row>
    <row r="302" spans="1:12" s="81" customFormat="1" ht="12.75">
      <c r="A302" s="16"/>
      <c r="B302" s="181"/>
      <c r="C302" s="36"/>
      <c r="D302" s="178"/>
      <c r="E302" s="323"/>
      <c r="F302" s="320"/>
      <c r="G302" s="323"/>
      <c r="H302" s="323"/>
      <c r="I302" s="323"/>
      <c r="J302" s="321"/>
      <c r="K302" s="18"/>
      <c r="L302" s="80"/>
    </row>
    <row r="303" spans="1:12" s="81" customFormat="1" ht="12.75">
      <c r="A303" s="19"/>
      <c r="B303" s="35"/>
      <c r="C303" s="36"/>
      <c r="D303" s="334"/>
      <c r="E303" s="325"/>
      <c r="F303" s="326"/>
      <c r="G303" s="325"/>
      <c r="H303" s="325"/>
      <c r="I303" s="325"/>
      <c r="J303" s="327"/>
      <c r="K303" s="21"/>
      <c r="L303" s="80"/>
    </row>
    <row r="304" spans="1:12" s="81" customFormat="1" ht="12.75">
      <c r="A304" s="19"/>
      <c r="B304" s="35"/>
      <c r="C304" s="36"/>
      <c r="D304" s="334"/>
      <c r="E304" s="325"/>
      <c r="F304" s="326"/>
      <c r="G304" s="325"/>
      <c r="H304" s="325"/>
      <c r="I304" s="325"/>
      <c r="J304" s="327"/>
      <c r="K304" s="21"/>
      <c r="L304" s="80"/>
    </row>
    <row r="305" spans="1:12" s="81" customFormat="1" ht="12.75">
      <c r="A305" s="19"/>
      <c r="B305" s="35"/>
      <c r="C305" s="36"/>
      <c r="D305" s="334"/>
      <c r="E305" s="325"/>
      <c r="F305" s="326"/>
      <c r="G305" s="325"/>
      <c r="H305" s="325"/>
      <c r="I305" s="325"/>
      <c r="J305" s="327"/>
      <c r="K305" s="21"/>
      <c r="L305" s="80"/>
    </row>
    <row r="306" spans="1:12" s="81" customFormat="1" ht="15">
      <c r="A306" s="19"/>
      <c r="B306" s="35"/>
      <c r="C306" s="183"/>
      <c r="D306" s="361" t="s">
        <v>308</v>
      </c>
      <c r="E306" s="325">
        <f>SUM(E307+E321+E343)</f>
        <v>1520999</v>
      </c>
      <c r="F306" s="326">
        <f>SUM(F307+F321+F343)</f>
        <v>1487544</v>
      </c>
      <c r="G306" s="325">
        <f>SUM(G307+G321+G343)</f>
        <v>877444</v>
      </c>
      <c r="H306" s="325">
        <f>SUM(H307+H321+H343)</f>
        <v>1551253</v>
      </c>
      <c r="I306" s="325">
        <f>SUM(I307+I321+I343)</f>
        <v>1106000</v>
      </c>
      <c r="J306" s="329">
        <v>801000</v>
      </c>
      <c r="K306" s="65"/>
      <c r="L306" s="80"/>
    </row>
    <row r="307" spans="1:12" s="81" customFormat="1" ht="12.75">
      <c r="A307" s="185"/>
      <c r="B307" s="40"/>
      <c r="C307" s="41"/>
      <c r="D307" s="335" t="s">
        <v>309</v>
      </c>
      <c r="E307" s="336">
        <f>SUM(E308:E320)</f>
        <v>931226</v>
      </c>
      <c r="F307" s="326">
        <f>SUM(F308:F320)</f>
        <v>178000</v>
      </c>
      <c r="G307" s="336">
        <f>SUM(G308:G320)</f>
        <v>120033</v>
      </c>
      <c r="H307" s="336">
        <f>SUM(H308:H320)</f>
        <v>531253</v>
      </c>
      <c r="I307" s="336">
        <f>SUM(I308:I320)</f>
        <v>416000</v>
      </c>
      <c r="J307" s="377">
        <v>416000</v>
      </c>
      <c r="K307" s="21"/>
      <c r="L307" s="80"/>
    </row>
    <row r="308" spans="1:12" s="81" customFormat="1" ht="12.75">
      <c r="A308" s="14" t="s">
        <v>13</v>
      </c>
      <c r="B308" s="27">
        <v>637</v>
      </c>
      <c r="C308" s="24" t="s">
        <v>16</v>
      </c>
      <c r="D308" s="188" t="s">
        <v>310</v>
      </c>
      <c r="E308" s="319">
        <v>5745</v>
      </c>
      <c r="F308" s="320">
        <v>0</v>
      </c>
      <c r="G308" s="319"/>
      <c r="H308" s="319">
        <v>0</v>
      </c>
      <c r="I308" s="319"/>
      <c r="J308" s="321">
        <v>0</v>
      </c>
      <c r="K308" s="18"/>
      <c r="L308" s="80"/>
    </row>
    <row r="309" spans="1:12" s="81" customFormat="1" ht="12.75">
      <c r="A309" s="14" t="s">
        <v>13</v>
      </c>
      <c r="B309" s="27">
        <v>642</v>
      </c>
      <c r="C309" s="24" t="s">
        <v>16</v>
      </c>
      <c r="D309" s="188" t="s">
        <v>311</v>
      </c>
      <c r="E309" s="319">
        <v>3000</v>
      </c>
      <c r="F309" s="320">
        <v>0</v>
      </c>
      <c r="G309" s="319"/>
      <c r="H309" s="319">
        <v>0</v>
      </c>
      <c r="I309" s="319"/>
      <c r="J309" s="321">
        <v>0</v>
      </c>
      <c r="K309" s="18"/>
      <c r="L309" s="80"/>
    </row>
    <row r="310" spans="1:12" s="81" customFormat="1" ht="12.75">
      <c r="A310" s="14" t="s">
        <v>295</v>
      </c>
      <c r="B310" s="27">
        <v>635</v>
      </c>
      <c r="C310" s="36" t="s">
        <v>105</v>
      </c>
      <c r="D310" s="27" t="s">
        <v>106</v>
      </c>
      <c r="E310" s="319">
        <v>80874</v>
      </c>
      <c r="F310" s="320">
        <v>0</v>
      </c>
      <c r="G310" s="319"/>
      <c r="H310" s="319">
        <v>0</v>
      </c>
      <c r="I310" s="319"/>
      <c r="J310" s="321">
        <v>0</v>
      </c>
      <c r="K310" s="18"/>
      <c r="L310" s="80"/>
    </row>
    <row r="311" spans="1:12" s="81" customFormat="1" ht="12.75">
      <c r="A311" s="14" t="s">
        <v>295</v>
      </c>
      <c r="B311" s="27">
        <v>635</v>
      </c>
      <c r="C311" s="36" t="s">
        <v>312</v>
      </c>
      <c r="D311" s="27" t="s">
        <v>313</v>
      </c>
      <c r="E311" s="319">
        <v>258285</v>
      </c>
      <c r="F311" s="320">
        <v>0</v>
      </c>
      <c r="G311" s="319"/>
      <c r="H311" s="319">
        <v>0</v>
      </c>
      <c r="I311" s="319"/>
      <c r="J311" s="321">
        <v>0</v>
      </c>
      <c r="K311" s="18"/>
      <c r="L311" s="80"/>
    </row>
    <row r="312" spans="1:12" s="81" customFormat="1" ht="12.75">
      <c r="A312" s="14" t="s">
        <v>13</v>
      </c>
      <c r="B312" s="27">
        <v>721</v>
      </c>
      <c r="C312" s="24" t="s">
        <v>16</v>
      </c>
      <c r="D312" s="188" t="s">
        <v>314</v>
      </c>
      <c r="E312" s="319">
        <v>0</v>
      </c>
      <c r="F312" s="320">
        <v>6000</v>
      </c>
      <c r="G312" s="362">
        <v>0</v>
      </c>
      <c r="H312" s="319">
        <v>0</v>
      </c>
      <c r="I312" s="319">
        <v>6000</v>
      </c>
      <c r="J312" s="321">
        <v>6000</v>
      </c>
      <c r="K312" s="243"/>
      <c r="L312" s="80"/>
    </row>
    <row r="313" spans="1:12" s="81" customFormat="1" ht="12.75">
      <c r="A313" s="190" t="s">
        <v>13</v>
      </c>
      <c r="B313" s="191" t="s">
        <v>123</v>
      </c>
      <c r="C313" s="192" t="s">
        <v>65</v>
      </c>
      <c r="D313" s="363" t="s">
        <v>315</v>
      </c>
      <c r="E313" s="364">
        <v>0</v>
      </c>
      <c r="F313" s="365">
        <v>12000</v>
      </c>
      <c r="G313" s="363"/>
      <c r="H313" s="319">
        <v>0</v>
      </c>
      <c r="I313" s="319"/>
      <c r="J313" s="321">
        <v>0</v>
      </c>
      <c r="K313" s="18"/>
      <c r="L313" s="80"/>
    </row>
    <row r="314" spans="1:12" s="81" customFormat="1" ht="12.75">
      <c r="A314" s="16" t="s">
        <v>300</v>
      </c>
      <c r="B314" s="17" t="s">
        <v>107</v>
      </c>
      <c r="C314" s="36" t="s">
        <v>118</v>
      </c>
      <c r="D314" s="366" t="s">
        <v>316</v>
      </c>
      <c r="E314" s="323">
        <v>123267</v>
      </c>
      <c r="F314" s="320">
        <v>110000</v>
      </c>
      <c r="G314" s="323">
        <v>103422</v>
      </c>
      <c r="H314" s="323">
        <v>110000</v>
      </c>
      <c r="I314" s="323">
        <v>110000</v>
      </c>
      <c r="J314" s="321">
        <v>110000</v>
      </c>
      <c r="K314" s="18"/>
      <c r="L314" s="80"/>
    </row>
    <row r="315" spans="1:12" s="81" customFormat="1" ht="12.75">
      <c r="A315" s="16" t="s">
        <v>317</v>
      </c>
      <c r="B315" s="17" t="s">
        <v>238</v>
      </c>
      <c r="C315" s="36" t="s">
        <v>318</v>
      </c>
      <c r="D315" s="366" t="s">
        <v>319</v>
      </c>
      <c r="E315" s="323">
        <v>296120</v>
      </c>
      <c r="F315" s="320">
        <v>0</v>
      </c>
      <c r="G315" s="323"/>
      <c r="H315" s="323">
        <v>350591</v>
      </c>
      <c r="I315" s="323">
        <v>260000</v>
      </c>
      <c r="J315" s="321">
        <v>260000</v>
      </c>
      <c r="K315" s="18"/>
      <c r="L315" s="80"/>
    </row>
    <row r="316" spans="1:12" s="81" customFormat="1" ht="12.75">
      <c r="A316" s="16"/>
      <c r="B316" s="17" t="s">
        <v>238</v>
      </c>
      <c r="C316" s="36" t="s">
        <v>318</v>
      </c>
      <c r="D316" s="366" t="s">
        <v>320</v>
      </c>
      <c r="E316" s="323">
        <v>19880</v>
      </c>
      <c r="F316" s="320">
        <v>0</v>
      </c>
      <c r="G316" s="323"/>
      <c r="H316" s="323">
        <v>20662</v>
      </c>
      <c r="I316" s="323">
        <v>20000</v>
      </c>
      <c r="J316" s="321">
        <v>20000</v>
      </c>
      <c r="K316" s="18"/>
      <c r="L316" s="80"/>
    </row>
    <row r="317" spans="1:12" s="81" customFormat="1" ht="12.75">
      <c r="A317" s="16"/>
      <c r="B317" s="17" t="s">
        <v>238</v>
      </c>
      <c r="C317" s="183" t="s">
        <v>318</v>
      </c>
      <c r="D317" s="366" t="s">
        <v>424</v>
      </c>
      <c r="E317" s="323">
        <v>41890</v>
      </c>
      <c r="F317" s="320">
        <v>0</v>
      </c>
      <c r="G317" s="323"/>
      <c r="H317" s="323">
        <v>0</v>
      </c>
      <c r="I317" s="323">
        <v>0</v>
      </c>
      <c r="J317" s="321">
        <v>0</v>
      </c>
      <c r="K317" s="243"/>
      <c r="L317" s="80"/>
    </row>
    <row r="318" spans="1:12" s="81" customFormat="1" ht="12.75">
      <c r="A318" s="16" t="s">
        <v>322</v>
      </c>
      <c r="B318" s="17" t="s">
        <v>323</v>
      </c>
      <c r="C318" s="183" t="s">
        <v>176</v>
      </c>
      <c r="D318" s="366" t="s">
        <v>400</v>
      </c>
      <c r="E318" s="323">
        <v>25239</v>
      </c>
      <c r="F318" s="320">
        <v>0</v>
      </c>
      <c r="G318" s="323"/>
      <c r="H318" s="323">
        <v>0</v>
      </c>
      <c r="I318" s="323">
        <v>0</v>
      </c>
      <c r="J318" s="321">
        <v>0</v>
      </c>
      <c r="K318" s="18"/>
      <c r="L318" s="80"/>
    </row>
    <row r="319" spans="1:12" s="81" customFormat="1" ht="12.75">
      <c r="A319" s="14" t="s">
        <v>230</v>
      </c>
      <c r="B319" s="27">
        <v>635</v>
      </c>
      <c r="C319" s="36" t="s">
        <v>231</v>
      </c>
      <c r="D319" s="27" t="s">
        <v>325</v>
      </c>
      <c r="E319" s="323">
        <v>33144</v>
      </c>
      <c r="F319" s="320">
        <v>50000</v>
      </c>
      <c r="G319" s="323">
        <v>16611</v>
      </c>
      <c r="H319" s="323">
        <v>30000</v>
      </c>
      <c r="I319" s="323">
        <v>10000</v>
      </c>
      <c r="J319" s="321">
        <v>10000</v>
      </c>
      <c r="K319" s="18"/>
      <c r="L319" s="80"/>
    </row>
    <row r="320" spans="1:12" s="81" customFormat="1" ht="12.75">
      <c r="A320" s="14" t="s">
        <v>227</v>
      </c>
      <c r="B320" s="196" t="s">
        <v>326</v>
      </c>
      <c r="C320" s="36" t="s">
        <v>228</v>
      </c>
      <c r="D320" s="27" t="s">
        <v>327</v>
      </c>
      <c r="E320" s="323">
        <v>43782</v>
      </c>
      <c r="F320" s="320">
        <v>0</v>
      </c>
      <c r="G320" s="323">
        <v>0</v>
      </c>
      <c r="H320" s="323">
        <v>20000</v>
      </c>
      <c r="I320" s="323">
        <v>10000</v>
      </c>
      <c r="J320" s="321">
        <v>10000</v>
      </c>
      <c r="K320" s="18"/>
      <c r="L320" s="80"/>
    </row>
    <row r="321" spans="1:12" s="81" customFormat="1" ht="12.75">
      <c r="A321" s="185"/>
      <c r="B321" s="40"/>
      <c r="C321" s="41"/>
      <c r="D321" s="335" t="s">
        <v>328</v>
      </c>
      <c r="E321" s="336">
        <f>SUM(E324:E342)</f>
        <v>472968</v>
      </c>
      <c r="F321" s="326">
        <f>SUM(F324:F342)</f>
        <v>1109544</v>
      </c>
      <c r="G321" s="336">
        <f>SUM(G324:G342)</f>
        <v>578587</v>
      </c>
      <c r="H321" s="336">
        <f>SUM(H322:H342)</f>
        <v>1020000</v>
      </c>
      <c r="I321" s="336">
        <f>SUM(I322:I342)</f>
        <v>650000</v>
      </c>
      <c r="J321" s="377">
        <v>345000</v>
      </c>
      <c r="K321" s="21"/>
      <c r="L321" s="80"/>
    </row>
    <row r="322" spans="1:12" s="81" customFormat="1" ht="12.75">
      <c r="A322" s="16" t="s">
        <v>13</v>
      </c>
      <c r="B322" s="66">
        <v>717</v>
      </c>
      <c r="C322" s="36" t="s">
        <v>329</v>
      </c>
      <c r="D322" s="178" t="s">
        <v>330</v>
      </c>
      <c r="E322" s="319">
        <v>0</v>
      </c>
      <c r="F322" s="320">
        <v>0</v>
      </c>
      <c r="G322" s="323">
        <v>0</v>
      </c>
      <c r="H322" s="323">
        <v>125000</v>
      </c>
      <c r="I322" s="323">
        <v>75000</v>
      </c>
      <c r="J322" s="331">
        <v>0</v>
      </c>
      <c r="K322" s="246"/>
      <c r="L322" s="80"/>
    </row>
    <row r="323" spans="1:12" s="81" customFormat="1" ht="12.75">
      <c r="A323" s="14" t="s">
        <v>295</v>
      </c>
      <c r="B323" s="27">
        <v>635</v>
      </c>
      <c r="C323" s="36" t="s">
        <v>312</v>
      </c>
      <c r="D323" s="27" t="s">
        <v>313</v>
      </c>
      <c r="E323" s="323">
        <v>0</v>
      </c>
      <c r="F323" s="320">
        <v>0</v>
      </c>
      <c r="G323" s="323">
        <v>0</v>
      </c>
      <c r="H323" s="323">
        <v>250000</v>
      </c>
      <c r="I323" s="323">
        <v>200000</v>
      </c>
      <c r="J323" s="321">
        <v>200000</v>
      </c>
      <c r="K323" s="18"/>
      <c r="L323" s="80"/>
    </row>
    <row r="324" spans="1:12" s="81" customFormat="1" ht="12.75">
      <c r="A324" s="14" t="s">
        <v>295</v>
      </c>
      <c r="B324" s="27">
        <v>716</v>
      </c>
      <c r="C324" s="24" t="s">
        <v>65</v>
      </c>
      <c r="D324" s="188" t="s">
        <v>331</v>
      </c>
      <c r="E324" s="319">
        <v>30434</v>
      </c>
      <c r="F324" s="320">
        <v>0</v>
      </c>
      <c r="G324" s="323">
        <v>0</v>
      </c>
      <c r="H324" s="323">
        <v>0</v>
      </c>
      <c r="I324" s="323">
        <v>0</v>
      </c>
      <c r="J324" s="321">
        <v>0</v>
      </c>
      <c r="K324" s="18"/>
      <c r="L324" s="80"/>
    </row>
    <row r="325" spans="1:12" s="81" customFormat="1" ht="12.75">
      <c r="A325" s="14" t="s">
        <v>295</v>
      </c>
      <c r="B325" s="27">
        <v>635</v>
      </c>
      <c r="C325" s="24" t="s">
        <v>105</v>
      </c>
      <c r="D325" s="188" t="s">
        <v>332</v>
      </c>
      <c r="E325" s="319">
        <v>0</v>
      </c>
      <c r="F325" s="320">
        <v>178044</v>
      </c>
      <c r="G325" s="323">
        <v>64883</v>
      </c>
      <c r="H325" s="323">
        <v>190000</v>
      </c>
      <c r="I325" s="323">
        <v>0</v>
      </c>
      <c r="J325" s="321">
        <v>0</v>
      </c>
      <c r="K325" s="18"/>
      <c r="L325" s="80"/>
    </row>
    <row r="326" spans="1:12" s="81" customFormat="1" ht="12.75">
      <c r="A326" s="14" t="s">
        <v>295</v>
      </c>
      <c r="B326" s="27">
        <v>716</v>
      </c>
      <c r="C326" s="24" t="s">
        <v>333</v>
      </c>
      <c r="D326" s="188" t="s">
        <v>334</v>
      </c>
      <c r="E326" s="323">
        <v>84811</v>
      </c>
      <c r="F326" s="320">
        <v>0</v>
      </c>
      <c r="G326" s="323">
        <v>0</v>
      </c>
      <c r="H326" s="323">
        <v>0</v>
      </c>
      <c r="I326" s="323">
        <v>0</v>
      </c>
      <c r="J326" s="321">
        <v>0</v>
      </c>
      <c r="K326" s="18"/>
      <c r="L326" s="80"/>
    </row>
    <row r="327" spans="1:12" s="81" customFormat="1" ht="12.75">
      <c r="A327" s="14" t="s">
        <v>295</v>
      </c>
      <c r="B327" s="27">
        <v>716</v>
      </c>
      <c r="C327" s="24" t="s">
        <v>335</v>
      </c>
      <c r="D327" s="188" t="s">
        <v>336</v>
      </c>
      <c r="E327" s="323">
        <v>1517</v>
      </c>
      <c r="F327" s="320">
        <v>0</v>
      </c>
      <c r="G327" s="323">
        <v>0</v>
      </c>
      <c r="H327" s="323">
        <v>0</v>
      </c>
      <c r="I327" s="323">
        <v>0</v>
      </c>
      <c r="J327" s="321">
        <v>0</v>
      </c>
      <c r="K327" s="18"/>
      <c r="L327" s="80"/>
    </row>
    <row r="328" spans="1:12" s="81" customFormat="1" ht="12.75">
      <c r="A328" s="14" t="s">
        <v>13</v>
      </c>
      <c r="B328" s="27">
        <v>722</v>
      </c>
      <c r="C328" s="24" t="s">
        <v>157</v>
      </c>
      <c r="D328" s="188" t="s">
        <v>337</v>
      </c>
      <c r="E328" s="323">
        <v>15000</v>
      </c>
      <c r="F328" s="320">
        <v>0</v>
      </c>
      <c r="G328" s="323">
        <v>0</v>
      </c>
      <c r="H328" s="323">
        <v>0</v>
      </c>
      <c r="I328" s="323">
        <v>0</v>
      </c>
      <c r="J328" s="321">
        <v>0</v>
      </c>
      <c r="K328" s="18"/>
      <c r="L328" s="80"/>
    </row>
    <row r="329" spans="1:12" s="81" customFormat="1" ht="12.75">
      <c r="A329" s="14" t="s">
        <v>13</v>
      </c>
      <c r="B329" s="27">
        <v>712</v>
      </c>
      <c r="C329" s="24" t="s">
        <v>16</v>
      </c>
      <c r="D329" s="188" t="s">
        <v>338</v>
      </c>
      <c r="E329" s="323">
        <v>123421</v>
      </c>
      <c r="F329" s="320">
        <v>114000</v>
      </c>
      <c r="G329" s="323">
        <v>203151</v>
      </c>
      <c r="H329" s="323">
        <v>0</v>
      </c>
      <c r="I329" s="323">
        <v>0</v>
      </c>
      <c r="J329" s="321">
        <v>0</v>
      </c>
      <c r="K329" s="18"/>
      <c r="L329" s="80"/>
    </row>
    <row r="330" spans="1:12" s="81" customFormat="1" ht="12.75">
      <c r="A330" s="14" t="s">
        <v>305</v>
      </c>
      <c r="B330" s="27">
        <v>635</v>
      </c>
      <c r="C330" s="24" t="s">
        <v>145</v>
      </c>
      <c r="D330" s="188" t="s">
        <v>339</v>
      </c>
      <c r="E330" s="323">
        <v>0</v>
      </c>
      <c r="F330" s="320">
        <v>8200</v>
      </c>
      <c r="G330" s="323">
        <v>0</v>
      </c>
      <c r="H330" s="323">
        <v>0</v>
      </c>
      <c r="I330" s="323">
        <v>0</v>
      </c>
      <c r="J330" s="321">
        <v>0</v>
      </c>
      <c r="K330" s="18"/>
      <c r="L330" s="80"/>
    </row>
    <row r="331" spans="1:12" s="81" customFormat="1" ht="12.75">
      <c r="A331" s="14" t="s">
        <v>305</v>
      </c>
      <c r="B331" s="197" t="s">
        <v>340</v>
      </c>
      <c r="C331" s="24" t="s">
        <v>148</v>
      </c>
      <c r="D331" s="27" t="s">
        <v>341</v>
      </c>
      <c r="E331" s="367">
        <v>148394</v>
      </c>
      <c r="F331" s="368">
        <v>32300</v>
      </c>
      <c r="G331" s="367">
        <v>32291</v>
      </c>
      <c r="H331" s="367">
        <v>0</v>
      </c>
      <c r="I331" s="367">
        <v>0</v>
      </c>
      <c r="J331" s="369">
        <v>0</v>
      </c>
      <c r="K331" s="247"/>
      <c r="L331" s="80"/>
    </row>
    <row r="332" spans="1:12" s="81" customFormat="1" ht="12.75">
      <c r="A332" s="14" t="s">
        <v>297</v>
      </c>
      <c r="B332" s="199">
        <v>642</v>
      </c>
      <c r="C332" s="24" t="s">
        <v>168</v>
      </c>
      <c r="D332" s="188" t="s">
        <v>342</v>
      </c>
      <c r="E332" s="367">
        <v>0</v>
      </c>
      <c r="F332" s="368">
        <v>7000</v>
      </c>
      <c r="G332" s="367">
        <v>1700</v>
      </c>
      <c r="H332" s="367">
        <v>0</v>
      </c>
      <c r="I332" s="367">
        <v>0</v>
      </c>
      <c r="J332" s="369">
        <v>0</v>
      </c>
      <c r="K332" s="247"/>
      <c r="L332" s="80"/>
    </row>
    <row r="333" spans="1:12" s="81" customFormat="1" ht="12.75">
      <c r="A333" s="16" t="s">
        <v>297</v>
      </c>
      <c r="B333" s="27">
        <v>717</v>
      </c>
      <c r="C333" s="24" t="s">
        <v>298</v>
      </c>
      <c r="D333" s="188" t="s">
        <v>343</v>
      </c>
      <c r="E333" s="323">
        <v>67735</v>
      </c>
      <c r="F333" s="320">
        <v>0</v>
      </c>
      <c r="G333" s="323">
        <v>0</v>
      </c>
      <c r="H333" s="323">
        <v>0</v>
      </c>
      <c r="I333" s="323">
        <v>0</v>
      </c>
      <c r="J333" s="321">
        <v>0</v>
      </c>
      <c r="K333" s="18"/>
      <c r="L333" s="80"/>
    </row>
    <row r="334" spans="1:12" s="81" customFormat="1" ht="12.75">
      <c r="A334" s="14" t="s">
        <v>297</v>
      </c>
      <c r="B334" s="27">
        <v>717</v>
      </c>
      <c r="C334" s="24" t="s">
        <v>298</v>
      </c>
      <c r="D334" s="178" t="s">
        <v>344</v>
      </c>
      <c r="E334" s="323">
        <v>0</v>
      </c>
      <c r="F334" s="320">
        <v>250000</v>
      </c>
      <c r="G334" s="323">
        <v>0</v>
      </c>
      <c r="H334" s="323">
        <v>0</v>
      </c>
      <c r="I334" s="323">
        <v>100000</v>
      </c>
      <c r="J334" s="321">
        <v>0</v>
      </c>
      <c r="K334" s="243"/>
      <c r="L334" s="80"/>
    </row>
    <row r="335" spans="1:12" s="81" customFormat="1" ht="12.75">
      <c r="A335" s="14" t="s">
        <v>317</v>
      </c>
      <c r="B335" s="27">
        <v>641</v>
      </c>
      <c r="C335" s="24" t="s">
        <v>318</v>
      </c>
      <c r="D335" s="188" t="s">
        <v>345</v>
      </c>
      <c r="E335" s="323">
        <v>0</v>
      </c>
      <c r="F335" s="320">
        <v>315000</v>
      </c>
      <c r="G335" s="323">
        <v>231522</v>
      </c>
      <c r="H335" s="323">
        <v>0</v>
      </c>
      <c r="I335" s="323">
        <v>0</v>
      </c>
      <c r="J335" s="321">
        <v>0</v>
      </c>
      <c r="K335" s="18"/>
      <c r="L335" s="80"/>
    </row>
    <row r="336" spans="1:12" s="81" customFormat="1" ht="12.75">
      <c r="A336" s="14"/>
      <c r="B336" s="17" t="s">
        <v>238</v>
      </c>
      <c r="C336" s="36" t="s">
        <v>318</v>
      </c>
      <c r="D336" s="366" t="s">
        <v>320</v>
      </c>
      <c r="E336" s="323">
        <v>0</v>
      </c>
      <c r="F336" s="320">
        <v>20000</v>
      </c>
      <c r="G336" s="323">
        <v>14979</v>
      </c>
      <c r="H336" s="323">
        <v>0</v>
      </c>
      <c r="I336" s="323">
        <v>0</v>
      </c>
      <c r="J336" s="321">
        <v>0</v>
      </c>
      <c r="K336" s="18"/>
      <c r="L336" s="80"/>
    </row>
    <row r="337" spans="1:12" s="81" customFormat="1" ht="12.75">
      <c r="A337" s="14"/>
      <c r="B337" s="17" t="s">
        <v>238</v>
      </c>
      <c r="C337" s="183" t="s">
        <v>318</v>
      </c>
      <c r="D337" s="366" t="s">
        <v>321</v>
      </c>
      <c r="E337" s="323">
        <v>0</v>
      </c>
      <c r="F337" s="320">
        <v>55000</v>
      </c>
      <c r="G337" s="323">
        <v>0</v>
      </c>
      <c r="H337" s="323">
        <v>50000</v>
      </c>
      <c r="I337" s="323">
        <v>50000</v>
      </c>
      <c r="J337" s="321">
        <v>50000</v>
      </c>
      <c r="K337" s="18"/>
      <c r="L337" s="80"/>
    </row>
    <row r="338" spans="1:12" s="81" customFormat="1" ht="12.75">
      <c r="A338" s="14" t="s">
        <v>230</v>
      </c>
      <c r="B338" s="17" t="s">
        <v>346</v>
      </c>
      <c r="C338" s="183" t="s">
        <v>231</v>
      </c>
      <c r="D338" s="370" t="s">
        <v>347</v>
      </c>
      <c r="E338" s="323">
        <v>0</v>
      </c>
      <c r="F338" s="320">
        <v>0</v>
      </c>
      <c r="G338" s="323">
        <v>0</v>
      </c>
      <c r="H338" s="323">
        <v>280000</v>
      </c>
      <c r="I338" s="323">
        <v>180000</v>
      </c>
      <c r="J338" s="331">
        <v>50000</v>
      </c>
      <c r="K338" s="243"/>
      <c r="L338" s="80"/>
    </row>
    <row r="339" spans="1:12" s="81" customFormat="1" ht="12.75">
      <c r="A339" s="14" t="s">
        <v>230</v>
      </c>
      <c r="B339" s="17" t="s">
        <v>107</v>
      </c>
      <c r="C339" s="183" t="s">
        <v>231</v>
      </c>
      <c r="D339" s="370" t="s">
        <v>348</v>
      </c>
      <c r="E339" s="323">
        <v>0</v>
      </c>
      <c r="F339" s="320">
        <v>0</v>
      </c>
      <c r="G339" s="323">
        <v>0</v>
      </c>
      <c r="H339" s="323">
        <v>25000</v>
      </c>
      <c r="I339" s="323">
        <v>25000</v>
      </c>
      <c r="J339" s="321">
        <v>25000</v>
      </c>
      <c r="K339" s="243"/>
      <c r="L339" s="80"/>
    </row>
    <row r="340" spans="1:12" s="81" customFormat="1" ht="12.75">
      <c r="A340" s="14" t="s">
        <v>230</v>
      </c>
      <c r="B340" s="27">
        <v>635</v>
      </c>
      <c r="C340" s="24" t="s">
        <v>231</v>
      </c>
      <c r="D340" s="188" t="s">
        <v>349</v>
      </c>
      <c r="E340" s="323">
        <v>1656</v>
      </c>
      <c r="F340" s="320">
        <v>25000</v>
      </c>
      <c r="G340" s="323">
        <v>0</v>
      </c>
      <c r="H340" s="323">
        <v>0</v>
      </c>
      <c r="I340" s="323">
        <v>0</v>
      </c>
      <c r="J340" s="321">
        <v>0</v>
      </c>
      <c r="K340" s="18"/>
      <c r="L340" s="80"/>
    </row>
    <row r="341" spans="1:12" s="81" customFormat="1" ht="12.75">
      <c r="A341" s="14" t="s">
        <v>227</v>
      </c>
      <c r="B341" s="27">
        <v>635</v>
      </c>
      <c r="C341" s="24" t="s">
        <v>228</v>
      </c>
      <c r="D341" s="188" t="s">
        <v>350</v>
      </c>
      <c r="E341" s="323">
        <v>0</v>
      </c>
      <c r="F341" s="320">
        <v>80000</v>
      </c>
      <c r="G341" s="323">
        <v>24929</v>
      </c>
      <c r="H341" s="323">
        <v>50000</v>
      </c>
      <c r="I341" s="323">
        <v>10000</v>
      </c>
      <c r="J341" s="321">
        <v>10000</v>
      </c>
      <c r="K341" s="18"/>
      <c r="L341" s="80"/>
    </row>
    <row r="342" spans="1:12" s="81" customFormat="1" ht="12.75">
      <c r="A342" s="14" t="s">
        <v>230</v>
      </c>
      <c r="B342" s="27">
        <v>635</v>
      </c>
      <c r="C342" s="32" t="s">
        <v>231</v>
      </c>
      <c r="D342" s="188" t="s">
        <v>351</v>
      </c>
      <c r="E342" s="323">
        <v>0</v>
      </c>
      <c r="F342" s="320">
        <v>25000</v>
      </c>
      <c r="G342" s="323">
        <v>5132</v>
      </c>
      <c r="H342" s="323">
        <v>50000</v>
      </c>
      <c r="I342" s="323">
        <v>10000</v>
      </c>
      <c r="J342" s="321">
        <v>10000</v>
      </c>
      <c r="K342" s="18"/>
      <c r="L342" s="80"/>
    </row>
    <row r="343" spans="1:12" s="81" customFormat="1" ht="12.75">
      <c r="A343" s="202" t="s">
        <v>295</v>
      </c>
      <c r="B343" s="202"/>
      <c r="C343" s="202"/>
      <c r="D343" s="40" t="s">
        <v>352</v>
      </c>
      <c r="E343" s="336">
        <f>SUM(E344:E345)</f>
        <v>116805</v>
      </c>
      <c r="F343" s="326">
        <f>SUM(F344:F345)</f>
        <v>200000</v>
      </c>
      <c r="G343" s="336">
        <f>SUM(G344:G345)</f>
        <v>178824</v>
      </c>
      <c r="H343" s="336">
        <f>SUM(H344:H345)</f>
        <v>0</v>
      </c>
      <c r="I343" s="336">
        <f>SUM(I344:I345)</f>
        <v>40000</v>
      </c>
      <c r="J343" s="336">
        <v>40000</v>
      </c>
      <c r="K343" s="21"/>
      <c r="L343" s="80"/>
    </row>
    <row r="344" spans="1:12" s="81" customFormat="1" ht="12.75">
      <c r="A344" s="16"/>
      <c r="B344" s="17" t="s">
        <v>107</v>
      </c>
      <c r="C344" s="16" t="s">
        <v>105</v>
      </c>
      <c r="D344" s="35" t="s">
        <v>401</v>
      </c>
      <c r="E344" s="323">
        <v>116805</v>
      </c>
      <c r="F344" s="320">
        <v>0</v>
      </c>
      <c r="G344" s="323">
        <v>0</v>
      </c>
      <c r="H344" s="323">
        <v>0</v>
      </c>
      <c r="I344" s="323">
        <v>10000</v>
      </c>
      <c r="J344" s="321">
        <v>10000</v>
      </c>
      <c r="K344" s="18"/>
      <c r="L344" s="80"/>
    </row>
    <row r="345" spans="1:12" s="81" customFormat="1" ht="12.75">
      <c r="A345" s="14"/>
      <c r="B345" s="25">
        <v>635</v>
      </c>
      <c r="C345" s="24" t="s">
        <v>312</v>
      </c>
      <c r="D345" s="188" t="s">
        <v>354</v>
      </c>
      <c r="E345" s="323">
        <v>0</v>
      </c>
      <c r="F345" s="320">
        <v>200000</v>
      </c>
      <c r="G345" s="323">
        <v>178824</v>
      </c>
      <c r="H345" s="323">
        <v>0</v>
      </c>
      <c r="I345" s="323">
        <v>30000</v>
      </c>
      <c r="J345" s="321">
        <v>30000</v>
      </c>
      <c r="K345" s="18"/>
      <c r="L345" s="80"/>
    </row>
    <row r="346" spans="1:12" s="81" customFormat="1" ht="12.75">
      <c r="A346" s="14"/>
      <c r="B346" s="25"/>
      <c r="C346" s="24"/>
      <c r="D346" s="188"/>
      <c r="E346" s="323"/>
      <c r="F346" s="320"/>
      <c r="G346" s="323"/>
      <c r="H346" s="323"/>
      <c r="I346" s="323"/>
      <c r="J346" s="321"/>
      <c r="K346" s="18"/>
      <c r="L346" s="80"/>
    </row>
    <row r="347" spans="1:12" s="81" customFormat="1" ht="12.75">
      <c r="A347" s="14"/>
      <c r="B347" s="25"/>
      <c r="C347" s="24"/>
      <c r="D347" s="188"/>
      <c r="E347" s="323"/>
      <c r="F347" s="320"/>
      <c r="G347" s="323"/>
      <c r="H347" s="323"/>
      <c r="I347" s="323"/>
      <c r="J347" s="321"/>
      <c r="K347" s="18"/>
      <c r="L347" s="80"/>
    </row>
    <row r="348" spans="1:12" s="81" customFormat="1" ht="12.75">
      <c r="A348" s="14"/>
      <c r="B348" s="25"/>
      <c r="C348" s="24"/>
      <c r="D348" s="188"/>
      <c r="E348" s="323"/>
      <c r="F348" s="320"/>
      <c r="G348" s="323"/>
      <c r="H348" s="323"/>
      <c r="I348" s="323"/>
      <c r="J348" s="321"/>
      <c r="K348" s="18"/>
      <c r="L348" s="80"/>
    </row>
    <row r="349" spans="1:12" s="81" customFormat="1" ht="12.75">
      <c r="A349" s="14"/>
      <c r="B349" s="25"/>
      <c r="C349" s="24"/>
      <c r="D349" s="188"/>
      <c r="E349" s="323"/>
      <c r="F349" s="320"/>
      <c r="G349" s="323"/>
      <c r="H349" s="323"/>
      <c r="I349" s="323"/>
      <c r="J349" s="321"/>
      <c r="K349" s="18"/>
      <c r="L349" s="80"/>
    </row>
    <row r="350" spans="1:12" s="81" customFormat="1" ht="12.75">
      <c r="A350" s="166"/>
      <c r="B350" s="83"/>
      <c r="C350" s="86"/>
      <c r="D350" s="352"/>
      <c r="E350" s="343"/>
      <c r="F350" s="353"/>
      <c r="G350" s="343"/>
      <c r="H350" s="339"/>
      <c r="I350" s="339"/>
      <c r="J350" s="321"/>
      <c r="K350" s="18"/>
      <c r="L350" s="80"/>
    </row>
    <row r="351" spans="1:12" s="81" customFormat="1" ht="14.25">
      <c r="A351" s="205" t="s">
        <v>355</v>
      </c>
      <c r="B351" s="83"/>
      <c r="C351" s="86"/>
      <c r="D351" s="352"/>
      <c r="E351" s="343"/>
      <c r="F351" s="353"/>
      <c r="G351" s="343"/>
      <c r="H351" s="339"/>
      <c r="I351" s="339"/>
      <c r="J351" s="321"/>
      <c r="K351" s="18"/>
      <c r="L351" s="80"/>
    </row>
    <row r="352" spans="1:12" s="81" customFormat="1" ht="12.75">
      <c r="A352" s="166" t="s">
        <v>92</v>
      </c>
      <c r="B352" s="83"/>
      <c r="C352" s="86"/>
      <c r="D352" s="158" t="s">
        <v>92</v>
      </c>
      <c r="E352" s="343">
        <f>SUM(E70+E74+E80+E91+E97+E112+E121+E130+E137+E144+E151+E156+E162+E170+E179+E191+E199+E210+E215+E221+E230+E259)</f>
        <v>5070988</v>
      </c>
      <c r="F352" s="354">
        <f>SUM(F70+F74+F80+F91+F97+F112+F121+F130+F137+F144+F151+F156+F162+F170+F179+F191+F199+F210+F215+F221+F230+F259)</f>
        <v>5134692</v>
      </c>
      <c r="G352" s="343">
        <f>SUM(G70+G74+G80+G91+G97+G112+G121+G130+G137+G144+G151+G156+G162+G170+G179+G191+G199+G210+G215+G221+G230+G259)</f>
        <v>3481676</v>
      </c>
      <c r="H352" s="343">
        <f>SUM(H70+H74+H80+H91+H97+H112+H121+H130+H137+H144+H151+H156+H162+H170+H179+H191+H199+H210+H215+H221+H230+H259)</f>
        <v>5183123</v>
      </c>
      <c r="I352" s="343">
        <f>SUM(I70+I74+I80+I91+I97+I112+I121+I130+I137+I144+I151+I156+I162+I170+I179+I191+I199+I210+I215+I221+I230+I259)</f>
        <v>5240014</v>
      </c>
      <c r="J352" s="380">
        <v>5007851</v>
      </c>
      <c r="K352" s="385"/>
      <c r="L352" s="80"/>
    </row>
    <row r="353" spans="1:12" s="81" customFormat="1" ht="12.75">
      <c r="A353" s="128" t="s">
        <v>356</v>
      </c>
      <c r="B353" s="162"/>
      <c r="D353" s="124" t="s">
        <v>423</v>
      </c>
      <c r="E353" s="339">
        <v>2228414</v>
      </c>
      <c r="F353" s="341">
        <v>2160979</v>
      </c>
      <c r="G353" s="343">
        <v>1546676</v>
      </c>
      <c r="H353" s="339">
        <v>2186700</v>
      </c>
      <c r="I353" s="339">
        <v>2186700</v>
      </c>
      <c r="J353" s="327">
        <v>2186700</v>
      </c>
      <c r="K353" s="325"/>
      <c r="L353" s="80"/>
    </row>
    <row r="354" spans="1:12" s="81" customFormat="1" ht="12.75">
      <c r="A354" s="166" t="s">
        <v>283</v>
      </c>
      <c r="B354" s="83"/>
      <c r="C354" s="86"/>
      <c r="D354" s="158" t="s">
        <v>283</v>
      </c>
      <c r="E354" s="343">
        <f>SUM(E284)</f>
        <v>1796816</v>
      </c>
      <c r="F354" s="354">
        <f>SUM(F284)</f>
        <v>188600</v>
      </c>
      <c r="G354" s="343">
        <f>SUM(G284)</f>
        <v>63833</v>
      </c>
      <c r="H354" s="343">
        <f>SUM(H284)</f>
        <v>100000</v>
      </c>
      <c r="I354" s="343">
        <f>SUM(I284)</f>
        <v>100000</v>
      </c>
      <c r="J354" s="380">
        <v>4800</v>
      </c>
      <c r="K354" s="385"/>
      <c r="L354" s="80"/>
    </row>
    <row r="355" spans="1:12" s="81" customFormat="1" ht="13.5" thickBot="1">
      <c r="A355" s="206" t="s">
        <v>357</v>
      </c>
      <c r="B355" s="207"/>
      <c r="C355" s="208"/>
      <c r="D355" s="381" t="s">
        <v>357</v>
      </c>
      <c r="E355" s="371">
        <f>SUM(E306)</f>
        <v>1520999</v>
      </c>
      <c r="F355" s="372">
        <f>SUM(F306)</f>
        <v>1487544</v>
      </c>
      <c r="G355" s="371">
        <f>SUM(G306)</f>
        <v>877444</v>
      </c>
      <c r="H355" s="371">
        <f>SUM(H306)</f>
        <v>1551253</v>
      </c>
      <c r="I355" s="371">
        <f>SUM(I306)</f>
        <v>1106000</v>
      </c>
      <c r="J355" s="382">
        <v>801000</v>
      </c>
      <c r="K355" s="386"/>
      <c r="L355" s="80"/>
    </row>
    <row r="356" spans="1:12" s="81" customFormat="1" ht="13.5" thickTop="1">
      <c r="A356" s="406"/>
      <c r="B356" s="407"/>
      <c r="C356" s="408"/>
      <c r="D356" s="409" t="s">
        <v>428</v>
      </c>
      <c r="E356" s="410"/>
      <c r="F356" s="411"/>
      <c r="G356" s="410"/>
      <c r="H356" s="410"/>
      <c r="I356" s="410"/>
      <c r="J356" s="413">
        <v>2500</v>
      </c>
      <c r="K356" s="412"/>
      <c r="L356" s="80"/>
    </row>
    <row r="357" spans="1:12" s="217" customFormat="1" ht="15">
      <c r="A357" s="211" t="s">
        <v>358</v>
      </c>
      <c r="B357" s="212"/>
      <c r="C357" s="213"/>
      <c r="D357" s="373"/>
      <c r="E357" s="374">
        <f>SUM(E352:E355)</f>
        <v>10617217</v>
      </c>
      <c r="F357" s="375">
        <f>SUM(F352:F355)</f>
        <v>8971815</v>
      </c>
      <c r="G357" s="374">
        <f>SUM(G352:G355)</f>
        <v>5969629</v>
      </c>
      <c r="H357" s="374">
        <f>SUM(H352:H355)</f>
        <v>9021076</v>
      </c>
      <c r="I357" s="374">
        <f>SUM(I352:I355)</f>
        <v>8632714</v>
      </c>
      <c r="J357" s="384">
        <v>8055699</v>
      </c>
      <c r="K357" s="248"/>
      <c r="L357" s="216"/>
    </row>
    <row r="358" spans="1:12" s="81" customFormat="1" ht="12.75">
      <c r="A358" s="166"/>
      <c r="B358" s="83"/>
      <c r="C358" s="86"/>
      <c r="D358" s="352"/>
      <c r="E358" s="343"/>
      <c r="F358" s="353"/>
      <c r="G358" s="343"/>
      <c r="H358" s="339"/>
      <c r="I358" s="339"/>
      <c r="J358" s="321"/>
      <c r="K358" s="18"/>
      <c r="L358" s="80"/>
    </row>
    <row r="359" spans="1:12" s="81" customFormat="1" ht="12.75">
      <c r="A359" s="166"/>
      <c r="B359" s="83"/>
      <c r="C359" s="86"/>
      <c r="D359" s="383"/>
      <c r="E359" s="343"/>
      <c r="F359" s="400"/>
      <c r="G359" s="343"/>
      <c r="H359" s="339"/>
      <c r="I359" s="339"/>
      <c r="J359" s="405"/>
      <c r="K359" s="18"/>
      <c r="L359" s="80"/>
    </row>
    <row r="360" spans="1:12" s="81" customFormat="1" ht="12.75">
      <c r="A360" s="166"/>
      <c r="B360" s="83"/>
      <c r="C360" s="86"/>
      <c r="D360" s="352"/>
      <c r="E360" s="343"/>
      <c r="F360" s="400"/>
      <c r="G360" s="343"/>
      <c r="H360" s="339"/>
      <c r="I360" s="339"/>
      <c r="J360" s="321"/>
      <c r="K360" s="18"/>
      <c r="L360" s="80"/>
    </row>
    <row r="361" spans="1:12" s="81" customFormat="1" ht="12.75">
      <c r="A361" s="166"/>
      <c r="B361" s="83"/>
      <c r="C361" s="86"/>
      <c r="D361" s="158" t="s">
        <v>425</v>
      </c>
      <c r="E361" s="343"/>
      <c r="F361" s="400"/>
      <c r="G361" s="343"/>
      <c r="H361" s="339"/>
      <c r="I361" s="339"/>
      <c r="J361" s="321">
        <v>8415368</v>
      </c>
      <c r="K361" s="18"/>
      <c r="L361" s="80"/>
    </row>
    <row r="362" spans="1:12" s="217" customFormat="1" ht="15">
      <c r="A362" s="218" t="s">
        <v>359</v>
      </c>
      <c r="B362" s="219"/>
      <c r="C362" s="220"/>
      <c r="D362" s="158" t="s">
        <v>426</v>
      </c>
      <c r="E362" s="343"/>
      <c r="F362" s="400"/>
      <c r="G362" s="343"/>
      <c r="H362" s="339"/>
      <c r="I362" s="339"/>
      <c r="J362" s="321">
        <v>8055699</v>
      </c>
      <c r="K362" s="249"/>
      <c r="L362" s="216"/>
    </row>
    <row r="363" spans="1:12" s="81" customFormat="1" ht="12.75">
      <c r="A363" s="166"/>
      <c r="B363" s="83"/>
      <c r="C363" s="86"/>
      <c r="D363" s="352" t="s">
        <v>427</v>
      </c>
      <c r="E363" s="343"/>
      <c r="F363" s="400"/>
      <c r="G363" s="343"/>
      <c r="H363" s="339"/>
      <c r="I363" s="339"/>
      <c r="J363" s="321">
        <v>359669</v>
      </c>
      <c r="K363" s="18"/>
      <c r="L363" s="80"/>
    </row>
    <row r="364" spans="1:12" s="81" customFormat="1" ht="12.75">
      <c r="A364" s="166"/>
      <c r="B364" s="83"/>
      <c r="C364" s="86"/>
      <c r="D364" s="390"/>
      <c r="E364" s="391"/>
      <c r="F364" s="394"/>
      <c r="G364" s="391"/>
      <c r="H364" s="392"/>
      <c r="I364" s="392"/>
      <c r="J364" s="241"/>
      <c r="K364" s="241"/>
      <c r="L364" s="80"/>
    </row>
    <row r="365" spans="1:12" s="81" customFormat="1" ht="12.75">
      <c r="A365" s="166"/>
      <c r="B365" s="83"/>
      <c r="C365" s="387"/>
      <c r="D365" s="390"/>
      <c r="E365" s="391"/>
      <c r="F365" s="394"/>
      <c r="G365" s="391"/>
      <c r="H365" s="392"/>
      <c r="I365" s="392"/>
      <c r="J365" s="241"/>
      <c r="K365" s="241"/>
      <c r="L365" s="80"/>
    </row>
    <row r="366" spans="1:12" s="81" customFormat="1" ht="12.75">
      <c r="A366" s="224" t="s">
        <v>360</v>
      </c>
      <c r="B366" s="172"/>
      <c r="C366" s="401"/>
      <c r="D366" s="390"/>
      <c r="E366" s="391"/>
      <c r="F366" s="394"/>
      <c r="G366" s="391"/>
      <c r="H366" s="392"/>
      <c r="I366" s="392"/>
      <c r="J366" s="241"/>
      <c r="K366" s="241"/>
      <c r="L366" s="80"/>
    </row>
    <row r="367" spans="1:12" s="81" customFormat="1" ht="12.75">
      <c r="A367" s="152" t="s">
        <v>362</v>
      </c>
      <c r="B367" s="172"/>
      <c r="C367" s="401"/>
      <c r="D367" s="390"/>
      <c r="E367" s="391"/>
      <c r="F367" s="394"/>
      <c r="G367" s="391"/>
      <c r="H367" s="392"/>
      <c r="I367" s="392"/>
      <c r="J367" s="241"/>
      <c r="K367" s="241"/>
      <c r="L367" s="80"/>
    </row>
    <row r="368" spans="1:12" s="81" customFormat="1" ht="12.75">
      <c r="A368" s="224" t="s">
        <v>364</v>
      </c>
      <c r="B368" s="172"/>
      <c r="C368" s="401"/>
      <c r="D368" s="390"/>
      <c r="E368" s="391"/>
      <c r="F368" s="394"/>
      <c r="G368" s="391"/>
      <c r="H368" s="392"/>
      <c r="I368" s="392"/>
      <c r="J368" s="241"/>
      <c r="K368" s="241"/>
      <c r="L368" s="80"/>
    </row>
    <row r="369" spans="1:12" s="81" customFormat="1" ht="12.75">
      <c r="A369" s="224" t="s">
        <v>366</v>
      </c>
      <c r="B369" s="172"/>
      <c r="C369" s="401"/>
      <c r="D369" s="390"/>
      <c r="E369" s="391"/>
      <c r="F369" s="394"/>
      <c r="G369" s="391"/>
      <c r="H369" s="392"/>
      <c r="I369" s="392"/>
      <c r="J369" s="241"/>
      <c r="K369" s="241"/>
      <c r="L369" s="80"/>
    </row>
    <row r="370" spans="1:12" s="81" customFormat="1" ht="12.75">
      <c r="A370" s="224" t="s">
        <v>368</v>
      </c>
      <c r="B370" s="204"/>
      <c r="C370" s="402"/>
      <c r="D370" s="390"/>
      <c r="E370" s="391"/>
      <c r="F370" s="394"/>
      <c r="G370" s="391"/>
      <c r="H370" s="392"/>
      <c r="I370" s="392"/>
      <c r="J370" s="241"/>
      <c r="K370" s="241"/>
      <c r="L370" s="80"/>
    </row>
    <row r="371" spans="1:12" s="81" customFormat="1" ht="12.75">
      <c r="A371" s="224" t="s">
        <v>370</v>
      </c>
      <c r="B371" s="172"/>
      <c r="C371" s="401"/>
      <c r="D371" s="390"/>
      <c r="E371" s="391"/>
      <c r="F371" s="394"/>
      <c r="G371" s="391"/>
      <c r="H371" s="392"/>
      <c r="I371" s="392"/>
      <c r="J371" s="241"/>
      <c r="K371" s="241"/>
      <c r="L371" s="80"/>
    </row>
    <row r="372" spans="1:12" s="81" customFormat="1" ht="12.75">
      <c r="A372" s="224" t="s">
        <v>372</v>
      </c>
      <c r="B372" s="172"/>
      <c r="C372" s="401"/>
      <c r="D372" s="390"/>
      <c r="E372" s="391"/>
      <c r="F372" s="394"/>
      <c r="G372" s="391"/>
      <c r="H372" s="392"/>
      <c r="I372" s="392"/>
      <c r="J372" s="241"/>
      <c r="K372" s="241"/>
      <c r="L372" s="80"/>
    </row>
    <row r="373" spans="1:12" s="81" customFormat="1" ht="12.75">
      <c r="A373" s="224" t="s">
        <v>374</v>
      </c>
      <c r="B373" s="172"/>
      <c r="C373" s="401"/>
      <c r="D373" s="390"/>
      <c r="E373" s="391"/>
      <c r="F373" s="394"/>
      <c r="G373" s="391"/>
      <c r="H373" s="392"/>
      <c r="I373" s="392"/>
      <c r="J373" s="241"/>
      <c r="K373" s="241"/>
      <c r="L373" s="80"/>
    </row>
    <row r="374" spans="1:12" s="81" customFormat="1" ht="12.75">
      <c r="A374" s="224" t="s">
        <v>376</v>
      </c>
      <c r="B374" s="172"/>
      <c r="C374" s="401"/>
      <c r="D374" s="390"/>
      <c r="E374" s="391"/>
      <c r="F374" s="394"/>
      <c r="G374" s="391"/>
      <c r="H374" s="392"/>
      <c r="I374" s="392"/>
      <c r="J374" s="241"/>
      <c r="K374" s="241"/>
      <c r="L374" s="80"/>
    </row>
    <row r="375" spans="1:12" s="81" customFormat="1" ht="12.75">
      <c r="A375" s="224" t="s">
        <v>378</v>
      </c>
      <c r="B375" s="172"/>
      <c r="C375" s="401"/>
      <c r="D375" s="390"/>
      <c r="E375" s="391"/>
      <c r="F375" s="394"/>
      <c r="G375" s="391"/>
      <c r="H375" s="392"/>
      <c r="I375" s="392"/>
      <c r="J375" s="241"/>
      <c r="K375" s="241"/>
      <c r="L375" s="80"/>
    </row>
    <row r="376" spans="1:12" s="81" customFormat="1" ht="12.75">
      <c r="A376" s="224" t="s">
        <v>380</v>
      </c>
      <c r="B376" s="172"/>
      <c r="C376" s="401"/>
      <c r="D376" s="390"/>
      <c r="E376" s="391"/>
      <c r="F376" s="394"/>
      <c r="G376" s="391"/>
      <c r="H376" s="392"/>
      <c r="I376" s="392"/>
      <c r="J376" s="241"/>
      <c r="K376" s="241"/>
      <c r="L376" s="80"/>
    </row>
    <row r="377" spans="1:12" s="81" customFormat="1" ht="12.75">
      <c r="A377" s="227" t="s">
        <v>382</v>
      </c>
      <c r="B377" s="228"/>
      <c r="C377" s="403"/>
      <c r="D377" s="390"/>
      <c r="E377" s="391"/>
      <c r="F377" s="394"/>
      <c r="G377" s="391"/>
      <c r="H377" s="392"/>
      <c r="I377" s="392"/>
      <c r="J377" s="241"/>
      <c r="K377" s="241"/>
      <c r="L377" s="80"/>
    </row>
    <row r="378" spans="1:12" s="81" customFormat="1" ht="12.75">
      <c r="A378" s="231"/>
      <c r="B378" s="232"/>
      <c r="C378" s="404"/>
      <c r="D378" s="390"/>
      <c r="E378" s="391"/>
      <c r="F378" s="394"/>
      <c r="G378" s="391"/>
      <c r="H378" s="392"/>
      <c r="I378" s="392"/>
      <c r="J378" s="241"/>
      <c r="K378" s="241"/>
      <c r="L378" s="80"/>
    </row>
    <row r="379" spans="1:12" s="81" customFormat="1" ht="12.75">
      <c r="A379" s="166"/>
      <c r="B379" s="83"/>
      <c r="C379" s="86"/>
      <c r="D379" s="390"/>
      <c r="E379" s="391"/>
      <c r="F379" s="394"/>
      <c r="G379" s="391"/>
      <c r="H379" s="392"/>
      <c r="I379" s="392"/>
      <c r="J379" s="241"/>
      <c r="K379" s="241"/>
      <c r="L379" s="80"/>
    </row>
    <row r="380" spans="1:12" s="81" customFormat="1" ht="12.75">
      <c r="A380" s="166"/>
      <c r="B380" s="83"/>
      <c r="C380" s="86"/>
      <c r="D380" s="390"/>
      <c r="E380" s="391"/>
      <c r="F380" s="394"/>
      <c r="G380" s="391"/>
      <c r="H380" s="392"/>
      <c r="I380" s="392"/>
      <c r="J380" s="241"/>
      <c r="K380" s="241"/>
      <c r="L380" s="80"/>
    </row>
    <row r="381" spans="1:12" s="81" customFormat="1" ht="12.75">
      <c r="A381" s="166"/>
      <c r="B381" s="83"/>
      <c r="C381" s="86"/>
      <c r="D381" s="390"/>
      <c r="E381" s="391"/>
      <c r="F381" s="394"/>
      <c r="G381" s="391"/>
      <c r="H381" s="392"/>
      <c r="I381" s="392"/>
      <c r="J381" s="241"/>
      <c r="K381" s="241"/>
      <c r="L381" s="80"/>
    </row>
    <row r="382" spans="1:12" s="81" customFormat="1" ht="12.75">
      <c r="A382" s="166"/>
      <c r="B382" s="83"/>
      <c r="C382" s="86"/>
      <c r="D382" s="390"/>
      <c r="E382" s="391"/>
      <c r="F382" s="394"/>
      <c r="G382" s="391"/>
      <c r="H382" s="392"/>
      <c r="I382" s="392"/>
      <c r="J382" s="241"/>
      <c r="K382" s="241"/>
      <c r="L382" s="80"/>
    </row>
    <row r="383" spans="1:12" s="81" customFormat="1" ht="12.75">
      <c r="A383" s="166"/>
      <c r="B383" s="83"/>
      <c r="C383" s="86"/>
      <c r="D383" s="390"/>
      <c r="E383" s="391"/>
      <c r="F383" s="394"/>
      <c r="G383" s="391"/>
      <c r="H383" s="392"/>
      <c r="I383" s="392"/>
      <c r="J383" s="241"/>
      <c r="K383" s="241"/>
      <c r="L383" s="80"/>
    </row>
    <row r="384" spans="1:12" s="81" customFormat="1" ht="12.75">
      <c r="A384" s="166"/>
      <c r="B384" s="83"/>
      <c r="C384" s="86"/>
      <c r="D384" s="390"/>
      <c r="E384" s="391"/>
      <c r="F384" s="394"/>
      <c r="G384" s="391"/>
      <c r="H384" s="392"/>
      <c r="I384" s="392"/>
      <c r="J384" s="241"/>
      <c r="K384" s="241"/>
      <c r="L384" s="80"/>
    </row>
    <row r="385" spans="1:12" s="81" customFormat="1" ht="12.75">
      <c r="A385" s="166"/>
      <c r="B385" s="83"/>
      <c r="C385" s="86"/>
      <c r="D385" s="390"/>
      <c r="E385" s="391"/>
      <c r="F385" s="394"/>
      <c r="G385" s="391"/>
      <c r="H385" s="392"/>
      <c r="I385" s="392"/>
      <c r="J385" s="241"/>
      <c r="K385" s="241"/>
      <c r="L385" s="80"/>
    </row>
    <row r="386" spans="1:12" s="81" customFormat="1" ht="12.75">
      <c r="A386" s="166"/>
      <c r="B386" s="83"/>
      <c r="C386" s="86"/>
      <c r="D386" s="390"/>
      <c r="E386" s="391"/>
      <c r="F386" s="394"/>
      <c r="G386" s="391"/>
      <c r="H386" s="392"/>
      <c r="I386" s="392"/>
      <c r="J386" s="241"/>
      <c r="K386" s="241"/>
      <c r="L386" s="80"/>
    </row>
    <row r="387" spans="1:12" s="81" customFormat="1" ht="12.75">
      <c r="A387" s="166"/>
      <c r="B387" s="83"/>
      <c r="C387" s="86"/>
      <c r="D387" s="390"/>
      <c r="E387" s="391"/>
      <c r="F387" s="394"/>
      <c r="G387" s="391"/>
      <c r="H387" s="392"/>
      <c r="I387" s="392"/>
      <c r="J387" s="241"/>
      <c r="K387" s="241"/>
      <c r="L387" s="80"/>
    </row>
    <row r="388" spans="1:12" s="81" customFormat="1" ht="12.75">
      <c r="A388" s="166"/>
      <c r="B388" s="83"/>
      <c r="C388" s="86"/>
      <c r="D388" s="390"/>
      <c r="E388" s="391"/>
      <c r="F388" s="394"/>
      <c r="G388" s="391"/>
      <c r="H388" s="392"/>
      <c r="I388" s="392"/>
      <c r="J388" s="241"/>
      <c r="K388" s="241"/>
      <c r="L388" s="80"/>
    </row>
    <row r="389" spans="1:12" s="81" customFormat="1" ht="12.75">
      <c r="A389" s="166"/>
      <c r="B389" s="83"/>
      <c r="C389" s="86"/>
      <c r="D389" s="390"/>
      <c r="E389" s="391"/>
      <c r="F389" s="394"/>
      <c r="G389" s="391"/>
      <c r="H389" s="392"/>
      <c r="I389" s="392"/>
      <c r="J389" s="241"/>
      <c r="K389" s="241"/>
      <c r="L389" s="80"/>
    </row>
    <row r="390" spans="1:12" s="81" customFormat="1" ht="12.75">
      <c r="A390" s="166"/>
      <c r="B390" s="83"/>
      <c r="C390" s="86"/>
      <c r="D390" s="390"/>
      <c r="E390" s="391"/>
      <c r="F390" s="394"/>
      <c r="G390" s="391"/>
      <c r="H390" s="392"/>
      <c r="I390" s="392"/>
      <c r="J390" s="241"/>
      <c r="K390" s="241"/>
      <c r="L390" s="80"/>
    </row>
    <row r="391" spans="1:12" s="81" customFormat="1" ht="12.75">
      <c r="A391" s="166"/>
      <c r="B391" s="83"/>
      <c r="C391" s="86"/>
      <c r="D391" s="390"/>
      <c r="E391" s="391"/>
      <c r="F391" s="394"/>
      <c r="G391" s="391"/>
      <c r="H391" s="392"/>
      <c r="I391" s="392"/>
      <c r="J391" s="241"/>
      <c r="K391" s="241"/>
      <c r="L391" s="80"/>
    </row>
    <row r="392" spans="1:12" s="81" customFormat="1" ht="12.75">
      <c r="A392" s="166"/>
      <c r="B392" s="83"/>
      <c r="C392" s="86"/>
      <c r="D392" s="390"/>
      <c r="E392" s="391"/>
      <c r="F392" s="394"/>
      <c r="G392" s="391"/>
      <c r="H392" s="392"/>
      <c r="I392" s="392"/>
      <c r="J392" s="241"/>
      <c r="K392" s="241"/>
      <c r="L392" s="80"/>
    </row>
    <row r="393" spans="1:12" s="81" customFormat="1" ht="12.75">
      <c r="A393" s="166"/>
      <c r="B393" s="83"/>
      <c r="C393" s="86"/>
      <c r="D393" s="390"/>
      <c r="E393" s="391"/>
      <c r="F393" s="394"/>
      <c r="G393" s="391"/>
      <c r="H393" s="392"/>
      <c r="I393" s="392"/>
      <c r="J393" s="241"/>
      <c r="K393" s="241"/>
      <c r="L393" s="80"/>
    </row>
    <row r="394" spans="1:12" s="81" customFormat="1" ht="12.75">
      <c r="A394" s="166"/>
      <c r="B394" s="83"/>
      <c r="C394" s="86"/>
      <c r="D394" s="390"/>
      <c r="E394" s="391"/>
      <c r="F394" s="394"/>
      <c r="G394" s="391"/>
      <c r="H394" s="392"/>
      <c r="I394" s="392"/>
      <c r="J394" s="241"/>
      <c r="K394" s="241"/>
      <c r="L394" s="80"/>
    </row>
    <row r="395" spans="1:12" s="81" customFormat="1" ht="12.75">
      <c r="A395" s="166"/>
      <c r="B395" s="83"/>
      <c r="C395" s="86"/>
      <c r="D395" s="390"/>
      <c r="E395" s="391"/>
      <c r="F395" s="394"/>
      <c r="G395" s="391"/>
      <c r="H395" s="392"/>
      <c r="I395" s="392"/>
      <c r="J395" s="241"/>
      <c r="K395" s="241"/>
      <c r="L395" s="80"/>
    </row>
    <row r="396" spans="1:12" s="81" customFormat="1" ht="12.75">
      <c r="A396" s="166"/>
      <c r="B396" s="83"/>
      <c r="C396" s="86"/>
      <c r="D396" s="390"/>
      <c r="E396" s="391"/>
      <c r="F396" s="394"/>
      <c r="G396" s="391"/>
      <c r="H396" s="392"/>
      <c r="I396" s="392"/>
      <c r="J396" s="241"/>
      <c r="K396" s="241"/>
      <c r="L396" s="80"/>
    </row>
    <row r="397" spans="1:12" s="81" customFormat="1" ht="12.75">
      <c r="A397" s="166"/>
      <c r="B397" s="83"/>
      <c r="C397" s="86"/>
      <c r="D397" s="390"/>
      <c r="E397" s="391"/>
      <c r="F397" s="394"/>
      <c r="G397" s="391"/>
      <c r="H397" s="392"/>
      <c r="I397" s="392"/>
      <c r="J397" s="241"/>
      <c r="K397" s="241"/>
      <c r="L397" s="80"/>
    </row>
    <row r="398" spans="1:12" s="81" customFormat="1" ht="12.75">
      <c r="A398" s="166"/>
      <c r="B398" s="83"/>
      <c r="C398" s="86"/>
      <c r="D398" s="390"/>
      <c r="E398" s="391"/>
      <c r="F398" s="394"/>
      <c r="G398" s="391"/>
      <c r="H398" s="392"/>
      <c r="I398" s="392"/>
      <c r="J398" s="241"/>
      <c r="K398" s="241"/>
      <c r="L398" s="80"/>
    </row>
    <row r="399" spans="1:12" s="81" customFormat="1" ht="12.75">
      <c r="A399" s="166"/>
      <c r="B399" s="83"/>
      <c r="C399" s="86"/>
      <c r="D399" s="390"/>
      <c r="E399" s="391"/>
      <c r="F399" s="394"/>
      <c r="G399" s="391"/>
      <c r="H399" s="392"/>
      <c r="I399" s="392"/>
      <c r="J399" s="241"/>
      <c r="K399" s="241"/>
      <c r="L399" s="80"/>
    </row>
    <row r="400" spans="1:12" s="81" customFormat="1" ht="12.75">
      <c r="A400" s="166"/>
      <c r="B400" s="83"/>
      <c r="C400" s="86"/>
      <c r="D400" s="390"/>
      <c r="E400" s="391"/>
      <c r="F400" s="394"/>
      <c r="G400" s="391"/>
      <c r="H400" s="392"/>
      <c r="I400" s="392"/>
      <c r="J400" s="241"/>
      <c r="K400" s="241"/>
      <c r="L400" s="80"/>
    </row>
    <row r="401" spans="1:12" s="81" customFormat="1" ht="12.75">
      <c r="A401" s="166"/>
      <c r="B401" s="83"/>
      <c r="C401" s="86"/>
      <c r="D401" s="390"/>
      <c r="E401" s="391"/>
      <c r="F401" s="394"/>
      <c r="G401" s="391"/>
      <c r="H401" s="392"/>
      <c r="I401" s="392"/>
      <c r="J401" s="241"/>
      <c r="K401" s="241"/>
      <c r="L401" s="80"/>
    </row>
    <row r="402" spans="1:12" s="81" customFormat="1" ht="12.75">
      <c r="A402" s="166"/>
      <c r="B402" s="83"/>
      <c r="C402" s="86"/>
      <c r="D402" s="390"/>
      <c r="E402" s="391"/>
      <c r="F402" s="394"/>
      <c r="G402" s="391"/>
      <c r="H402" s="392"/>
      <c r="I402" s="392"/>
      <c r="J402" s="241"/>
      <c r="K402" s="241"/>
      <c r="L402" s="80"/>
    </row>
    <row r="403" spans="1:12" s="81" customFormat="1" ht="12.75">
      <c r="A403" s="166"/>
      <c r="B403" s="83"/>
      <c r="C403" s="86"/>
      <c r="D403" s="390"/>
      <c r="E403" s="391"/>
      <c r="F403" s="394"/>
      <c r="G403" s="391"/>
      <c r="H403" s="392"/>
      <c r="I403" s="392"/>
      <c r="J403" s="241"/>
      <c r="K403" s="241"/>
      <c r="L403" s="80"/>
    </row>
    <row r="404" spans="1:12" s="81" customFormat="1" ht="12.75">
      <c r="A404" s="166"/>
      <c r="B404" s="83"/>
      <c r="C404" s="86"/>
      <c r="D404" s="390"/>
      <c r="E404" s="391"/>
      <c r="F404" s="394"/>
      <c r="G404" s="391"/>
      <c r="H404" s="392"/>
      <c r="I404" s="392"/>
      <c r="J404" s="241"/>
      <c r="K404" s="241"/>
      <c r="L404" s="80"/>
    </row>
    <row r="405" spans="1:12" s="81" customFormat="1" ht="12.75">
      <c r="A405" s="166"/>
      <c r="B405" s="83"/>
      <c r="C405" s="86"/>
      <c r="D405" s="390"/>
      <c r="E405" s="391"/>
      <c r="F405" s="394"/>
      <c r="G405" s="391"/>
      <c r="H405" s="392"/>
      <c r="I405" s="392"/>
      <c r="J405" s="241"/>
      <c r="K405" s="241"/>
      <c r="L405" s="80"/>
    </row>
    <row r="406" spans="1:12" s="81" customFormat="1" ht="12.75">
      <c r="A406" s="166"/>
      <c r="B406" s="83"/>
      <c r="C406" s="86"/>
      <c r="D406" s="390"/>
      <c r="E406" s="391"/>
      <c r="F406" s="394"/>
      <c r="G406" s="391"/>
      <c r="H406" s="392"/>
      <c r="I406" s="392"/>
      <c r="J406" s="241"/>
      <c r="K406" s="241"/>
      <c r="L406" s="80"/>
    </row>
    <row r="407" spans="1:12" s="81" customFormat="1" ht="12.75">
      <c r="A407" s="166"/>
      <c r="B407" s="83"/>
      <c r="C407" s="387"/>
      <c r="D407" s="390"/>
      <c r="E407" s="391"/>
      <c r="F407" s="394"/>
      <c r="G407" s="391"/>
      <c r="H407" s="392"/>
      <c r="I407" s="392"/>
      <c r="J407" s="241"/>
      <c r="K407" s="241"/>
      <c r="L407" s="80"/>
    </row>
    <row r="408" spans="1:12" s="81" customFormat="1" ht="12.75">
      <c r="A408" s="166"/>
      <c r="B408" s="83"/>
      <c r="C408" s="387"/>
      <c r="D408" s="390"/>
      <c r="E408" s="391"/>
      <c r="F408" s="394"/>
      <c r="G408" s="391"/>
      <c r="H408" s="392"/>
      <c r="I408" s="392"/>
      <c r="J408" s="241"/>
      <c r="K408" s="241"/>
      <c r="L408" s="80"/>
    </row>
    <row r="409" spans="1:12" s="81" customFormat="1" ht="12.75">
      <c r="A409" s="166"/>
      <c r="B409" s="83"/>
      <c r="C409" s="387"/>
      <c r="D409" s="390"/>
      <c r="E409" s="391"/>
      <c r="F409" s="394"/>
      <c r="G409" s="391"/>
      <c r="H409" s="392"/>
      <c r="I409" s="392"/>
      <c r="J409" s="241"/>
      <c r="K409" s="241"/>
      <c r="L409" s="80"/>
    </row>
    <row r="410" spans="1:12" s="81" customFormat="1" ht="12.75">
      <c r="A410" s="166"/>
      <c r="B410" s="83"/>
      <c r="C410" s="387"/>
      <c r="D410" s="390"/>
      <c r="E410" s="391"/>
      <c r="F410" s="394"/>
      <c r="G410" s="391"/>
      <c r="H410" s="392"/>
      <c r="I410" s="392"/>
      <c r="J410" s="241"/>
      <c r="K410" s="241"/>
      <c r="L410" s="80"/>
    </row>
    <row r="411" spans="1:12" s="81" customFormat="1" ht="12.75">
      <c r="A411" s="166"/>
      <c r="B411" s="83"/>
      <c r="C411" s="387"/>
      <c r="D411" s="390"/>
      <c r="E411" s="391"/>
      <c r="F411" s="394"/>
      <c r="G411" s="391"/>
      <c r="H411" s="392"/>
      <c r="I411" s="392"/>
      <c r="J411" s="241"/>
      <c r="K411" s="241"/>
      <c r="L411" s="80"/>
    </row>
    <row r="412" spans="1:12" s="81" customFormat="1" ht="12.75">
      <c r="A412" s="166"/>
      <c r="B412" s="83"/>
      <c r="C412" s="387"/>
      <c r="D412" s="390"/>
      <c r="E412" s="391"/>
      <c r="F412" s="394"/>
      <c r="G412" s="391"/>
      <c r="H412" s="392"/>
      <c r="I412" s="392"/>
      <c r="J412" s="241"/>
      <c r="K412" s="241"/>
      <c r="L412" s="80"/>
    </row>
    <row r="413" spans="1:12" s="81" customFormat="1" ht="12.75">
      <c r="A413" s="166"/>
      <c r="B413" s="83"/>
      <c r="C413" s="387"/>
      <c r="D413" s="390"/>
      <c r="E413" s="391"/>
      <c r="F413" s="394"/>
      <c r="G413" s="391"/>
      <c r="H413" s="392"/>
      <c r="I413" s="392"/>
      <c r="J413" s="241"/>
      <c r="K413" s="241"/>
      <c r="L413" s="80"/>
    </row>
    <row r="414" spans="1:12" s="81" customFormat="1" ht="12.75">
      <c r="A414" s="166"/>
      <c r="B414" s="83"/>
      <c r="C414" s="387"/>
      <c r="D414" s="390"/>
      <c r="E414" s="391"/>
      <c r="F414" s="394"/>
      <c r="G414" s="391"/>
      <c r="H414" s="392"/>
      <c r="I414" s="392"/>
      <c r="J414" s="241"/>
      <c r="K414" s="241"/>
      <c r="L414" s="80"/>
    </row>
    <row r="415" spans="1:12" s="81" customFormat="1" ht="12.75">
      <c r="A415" s="166"/>
      <c r="B415" s="83"/>
      <c r="C415" s="387"/>
      <c r="D415" s="390"/>
      <c r="E415" s="391"/>
      <c r="F415" s="394"/>
      <c r="G415" s="391"/>
      <c r="H415" s="392"/>
      <c r="I415" s="392"/>
      <c r="J415" s="241"/>
      <c r="K415" s="241"/>
      <c r="L415" s="80"/>
    </row>
    <row r="416" spans="1:12" s="81" customFormat="1" ht="12.75">
      <c r="A416" s="166"/>
      <c r="B416" s="83"/>
      <c r="C416" s="387"/>
      <c r="D416" s="390"/>
      <c r="E416" s="391"/>
      <c r="F416" s="394"/>
      <c r="G416" s="391"/>
      <c r="H416" s="392"/>
      <c r="I416" s="392"/>
      <c r="J416" s="241"/>
      <c r="K416" s="241"/>
      <c r="L416" s="80"/>
    </row>
    <row r="417" spans="1:12" s="81" customFormat="1" ht="12.75">
      <c r="A417" s="166"/>
      <c r="B417" s="83"/>
      <c r="C417" s="387"/>
      <c r="D417" s="390"/>
      <c r="E417" s="391"/>
      <c r="F417" s="394"/>
      <c r="G417" s="391"/>
      <c r="H417" s="392"/>
      <c r="I417" s="392"/>
      <c r="J417" s="241"/>
      <c r="K417" s="241"/>
      <c r="L417" s="80"/>
    </row>
    <row r="418" spans="1:12" s="81" customFormat="1" ht="12.75">
      <c r="A418" s="166"/>
      <c r="B418" s="83"/>
      <c r="C418" s="387"/>
      <c r="D418" s="390"/>
      <c r="E418" s="391"/>
      <c r="F418" s="394"/>
      <c r="G418" s="391"/>
      <c r="H418" s="392"/>
      <c r="I418" s="392"/>
      <c r="J418" s="241"/>
      <c r="K418" s="241"/>
      <c r="L418" s="80"/>
    </row>
    <row r="419" spans="1:12" s="81" customFormat="1" ht="12.75">
      <c r="A419" s="166"/>
      <c r="B419" s="83"/>
      <c r="C419" s="387"/>
      <c r="D419" s="390"/>
      <c r="E419" s="391"/>
      <c r="F419" s="394"/>
      <c r="G419" s="391"/>
      <c r="H419" s="392"/>
      <c r="I419" s="392"/>
      <c r="J419" s="241"/>
      <c r="K419" s="241"/>
      <c r="L419" s="80"/>
    </row>
    <row r="420" spans="1:12" s="81" customFormat="1" ht="12.75">
      <c r="A420" s="166"/>
      <c r="B420" s="83"/>
      <c r="C420" s="387"/>
      <c r="D420" s="390"/>
      <c r="E420" s="391"/>
      <c r="F420" s="394"/>
      <c r="G420" s="391"/>
      <c r="H420" s="392"/>
      <c r="I420" s="392"/>
      <c r="J420" s="241"/>
      <c r="K420" s="241"/>
      <c r="L420" s="80"/>
    </row>
    <row r="421" spans="1:12" s="81" customFormat="1" ht="12.75">
      <c r="A421" s="166"/>
      <c r="B421" s="83"/>
      <c r="C421" s="387"/>
      <c r="D421" s="390"/>
      <c r="E421" s="391"/>
      <c r="F421" s="394"/>
      <c r="G421" s="391"/>
      <c r="H421" s="392"/>
      <c r="I421" s="392"/>
      <c r="J421" s="241"/>
      <c r="K421" s="241"/>
      <c r="L421" s="80"/>
    </row>
    <row r="422" spans="1:12" s="81" customFormat="1" ht="12.75">
      <c r="A422" s="166"/>
      <c r="B422" s="83"/>
      <c r="C422" s="387"/>
      <c r="D422" s="390"/>
      <c r="E422" s="391"/>
      <c r="F422" s="394"/>
      <c r="G422" s="391"/>
      <c r="H422" s="392"/>
      <c r="I422" s="392"/>
      <c r="J422" s="241"/>
      <c r="K422" s="241"/>
      <c r="L422" s="80"/>
    </row>
    <row r="423" spans="1:12" s="81" customFormat="1" ht="12.75">
      <c r="A423" s="166"/>
      <c r="B423" s="83"/>
      <c r="C423" s="387"/>
      <c r="D423" s="390"/>
      <c r="E423" s="391"/>
      <c r="F423" s="394"/>
      <c r="G423" s="391"/>
      <c r="H423" s="392"/>
      <c r="I423" s="392"/>
      <c r="J423" s="241"/>
      <c r="K423" s="241"/>
      <c r="L423" s="80"/>
    </row>
    <row r="424" spans="1:12" s="81" customFormat="1" ht="12.75">
      <c r="A424" s="166"/>
      <c r="B424" s="83"/>
      <c r="C424" s="387"/>
      <c r="D424" s="390"/>
      <c r="E424" s="391"/>
      <c r="F424" s="394"/>
      <c r="G424" s="391"/>
      <c r="H424" s="392"/>
      <c r="I424" s="392"/>
      <c r="J424" s="241"/>
      <c r="K424" s="241"/>
      <c r="L424" s="80"/>
    </row>
    <row r="425" spans="1:12" s="81" customFormat="1" ht="12.75">
      <c r="A425" s="166"/>
      <c r="B425" s="83"/>
      <c r="C425" s="387"/>
      <c r="D425" s="390"/>
      <c r="E425" s="391"/>
      <c r="F425" s="394"/>
      <c r="G425" s="391"/>
      <c r="H425" s="392"/>
      <c r="I425" s="392"/>
      <c r="J425" s="241"/>
      <c r="K425" s="241"/>
      <c r="L425" s="80"/>
    </row>
    <row r="426" spans="1:12" s="81" customFormat="1" ht="12.75">
      <c r="A426" s="166"/>
      <c r="B426" s="83"/>
      <c r="C426" s="387"/>
      <c r="D426" s="390"/>
      <c r="E426" s="391"/>
      <c r="F426" s="394"/>
      <c r="G426" s="391"/>
      <c r="H426" s="392"/>
      <c r="I426" s="392"/>
      <c r="J426" s="241"/>
      <c r="K426" s="241"/>
      <c r="L426" s="80"/>
    </row>
    <row r="427" spans="1:12" s="81" customFormat="1" ht="12.75">
      <c r="A427" s="166"/>
      <c r="B427" s="83"/>
      <c r="C427" s="387"/>
      <c r="D427" s="390"/>
      <c r="E427" s="391"/>
      <c r="F427" s="394"/>
      <c r="G427" s="391"/>
      <c r="H427" s="392"/>
      <c r="I427" s="392"/>
      <c r="J427" s="241"/>
      <c r="K427" s="241"/>
      <c r="L427" s="80"/>
    </row>
    <row r="428" spans="1:12" s="81" customFormat="1" ht="12.75">
      <c r="A428" s="166"/>
      <c r="B428" s="83"/>
      <c r="C428" s="387"/>
      <c r="D428" s="390"/>
      <c r="E428" s="391"/>
      <c r="F428" s="394"/>
      <c r="G428" s="391"/>
      <c r="H428" s="392"/>
      <c r="I428" s="392"/>
      <c r="J428" s="241"/>
      <c r="K428" s="241"/>
      <c r="L428" s="80"/>
    </row>
    <row r="429" spans="1:12" s="81" customFormat="1" ht="12.75">
      <c r="A429" s="166"/>
      <c r="B429" s="83"/>
      <c r="C429" s="387"/>
      <c r="D429" s="390"/>
      <c r="E429" s="391"/>
      <c r="F429" s="394"/>
      <c r="G429" s="391"/>
      <c r="H429" s="392"/>
      <c r="I429" s="392"/>
      <c r="J429" s="241"/>
      <c r="K429" s="241"/>
      <c r="L429" s="80"/>
    </row>
    <row r="430" spans="1:12" s="81" customFormat="1" ht="12.75">
      <c r="A430" s="166"/>
      <c r="B430" s="83"/>
      <c r="C430" s="387"/>
      <c r="D430" s="390"/>
      <c r="E430" s="391"/>
      <c r="F430" s="394"/>
      <c r="G430" s="391"/>
      <c r="H430" s="392"/>
      <c r="I430" s="392"/>
      <c r="J430" s="241"/>
      <c r="K430" s="241"/>
      <c r="L430" s="80"/>
    </row>
    <row r="431" spans="1:12" s="81" customFormat="1" ht="12.75">
      <c r="A431" s="166"/>
      <c r="B431" s="83"/>
      <c r="C431" s="387"/>
      <c r="D431" s="390"/>
      <c r="E431" s="391"/>
      <c r="F431" s="394"/>
      <c r="G431" s="391"/>
      <c r="H431" s="392"/>
      <c r="I431" s="392"/>
      <c r="J431" s="241"/>
      <c r="K431" s="241"/>
      <c r="L431" s="80"/>
    </row>
    <row r="432" spans="1:12" s="81" customFormat="1" ht="12.75">
      <c r="A432" s="166"/>
      <c r="B432" s="83"/>
      <c r="C432" s="387"/>
      <c r="D432" s="390"/>
      <c r="E432" s="391"/>
      <c r="F432" s="394"/>
      <c r="G432" s="391"/>
      <c r="H432" s="392"/>
      <c r="I432" s="392"/>
      <c r="J432" s="241"/>
      <c r="K432" s="241"/>
      <c r="L432" s="80"/>
    </row>
    <row r="433" spans="1:12" s="81" customFormat="1" ht="12.75">
      <c r="A433" s="166"/>
      <c r="B433" s="83"/>
      <c r="C433" s="387"/>
      <c r="D433" s="390"/>
      <c r="E433" s="391"/>
      <c r="F433" s="394"/>
      <c r="G433" s="391"/>
      <c r="H433" s="392"/>
      <c r="I433" s="392"/>
      <c r="J433" s="241"/>
      <c r="K433" s="241"/>
      <c r="L433" s="80"/>
    </row>
    <row r="434" spans="1:12" s="81" customFormat="1" ht="12.75">
      <c r="A434" s="166"/>
      <c r="B434" s="83"/>
      <c r="C434" s="387"/>
      <c r="D434" s="390"/>
      <c r="E434" s="391"/>
      <c r="F434" s="394"/>
      <c r="G434" s="391"/>
      <c r="H434" s="392"/>
      <c r="I434" s="392"/>
      <c r="J434" s="241"/>
      <c r="K434" s="241"/>
      <c r="L434" s="80"/>
    </row>
    <row r="435" spans="1:12" s="81" customFormat="1" ht="12.75">
      <c r="A435" s="166"/>
      <c r="B435" s="83"/>
      <c r="C435" s="387"/>
      <c r="D435" s="390"/>
      <c r="E435" s="391"/>
      <c r="F435" s="394"/>
      <c r="G435" s="391"/>
      <c r="H435" s="392"/>
      <c r="I435" s="392"/>
      <c r="J435" s="241"/>
      <c r="K435" s="241"/>
      <c r="L435" s="80"/>
    </row>
    <row r="436" spans="1:12" s="81" customFormat="1" ht="12.75">
      <c r="A436" s="166"/>
      <c r="B436" s="83"/>
      <c r="C436" s="387"/>
      <c r="D436" s="390"/>
      <c r="E436" s="391"/>
      <c r="F436" s="394"/>
      <c r="G436" s="391"/>
      <c r="H436" s="392"/>
      <c r="I436" s="392"/>
      <c r="J436" s="241"/>
      <c r="K436" s="241"/>
      <c r="L436" s="80"/>
    </row>
    <row r="437" spans="1:12" s="81" customFormat="1" ht="12.75">
      <c r="A437" s="166"/>
      <c r="B437" s="83"/>
      <c r="C437" s="387"/>
      <c r="D437" s="390"/>
      <c r="E437" s="391"/>
      <c r="F437" s="394"/>
      <c r="G437" s="391"/>
      <c r="H437" s="392"/>
      <c r="I437" s="392"/>
      <c r="J437" s="241"/>
      <c r="K437" s="241"/>
      <c r="L437" s="80"/>
    </row>
    <row r="438" spans="1:12" s="81" customFormat="1" ht="12.75">
      <c r="A438" s="166"/>
      <c r="B438" s="83"/>
      <c r="C438" s="387"/>
      <c r="D438" s="390"/>
      <c r="E438" s="391"/>
      <c r="F438" s="394"/>
      <c r="G438" s="391"/>
      <c r="H438" s="392"/>
      <c r="I438" s="392"/>
      <c r="J438" s="241"/>
      <c r="K438" s="241"/>
      <c r="L438" s="80"/>
    </row>
    <row r="439" spans="1:12" s="81" customFormat="1" ht="12.75">
      <c r="A439" s="166"/>
      <c r="B439" s="83"/>
      <c r="C439" s="387"/>
      <c r="D439" s="390"/>
      <c r="E439" s="391"/>
      <c r="F439" s="394"/>
      <c r="G439" s="391"/>
      <c r="H439" s="392"/>
      <c r="I439" s="392"/>
      <c r="J439" s="241"/>
      <c r="K439" s="241"/>
      <c r="L439" s="80"/>
    </row>
    <row r="440" spans="1:12" s="81" customFormat="1" ht="12.75">
      <c r="A440" s="166"/>
      <c r="B440" s="83"/>
      <c r="C440" s="387"/>
      <c r="D440" s="390"/>
      <c r="E440" s="391"/>
      <c r="F440" s="394"/>
      <c r="G440" s="391"/>
      <c r="H440" s="392"/>
      <c r="I440" s="392"/>
      <c r="J440" s="241"/>
      <c r="K440" s="241"/>
      <c r="L440" s="80"/>
    </row>
    <row r="441" spans="1:12" s="81" customFormat="1" ht="12.75">
      <c r="A441" s="166"/>
      <c r="B441" s="83"/>
      <c r="C441" s="387"/>
      <c r="D441" s="390"/>
      <c r="E441" s="391"/>
      <c r="F441" s="394"/>
      <c r="G441" s="391"/>
      <c r="H441" s="392"/>
      <c r="I441" s="392"/>
      <c r="J441" s="241"/>
      <c r="K441" s="241"/>
      <c r="L441" s="80"/>
    </row>
    <row r="442" spans="1:12" s="81" customFormat="1" ht="12.75">
      <c r="A442" s="166"/>
      <c r="B442" s="83"/>
      <c r="C442" s="387"/>
      <c r="D442" s="390"/>
      <c r="E442" s="391"/>
      <c r="F442" s="394"/>
      <c r="G442" s="391"/>
      <c r="H442" s="392"/>
      <c r="I442" s="392"/>
      <c r="J442" s="241"/>
      <c r="K442" s="241"/>
      <c r="L442" s="80"/>
    </row>
    <row r="443" spans="1:12" s="81" customFormat="1" ht="12.75">
      <c r="A443" s="166"/>
      <c r="B443" s="83"/>
      <c r="C443" s="387"/>
      <c r="D443" s="390"/>
      <c r="E443" s="391"/>
      <c r="F443" s="394"/>
      <c r="G443" s="391"/>
      <c r="H443" s="392"/>
      <c r="I443" s="392"/>
      <c r="J443" s="241"/>
      <c r="K443" s="241"/>
      <c r="L443" s="80"/>
    </row>
    <row r="444" spans="1:12" s="81" customFormat="1" ht="12.75">
      <c r="A444" s="166"/>
      <c r="B444" s="83"/>
      <c r="C444" s="387"/>
      <c r="D444" s="390"/>
      <c r="E444" s="391"/>
      <c r="F444" s="394"/>
      <c r="G444" s="391"/>
      <c r="H444" s="392"/>
      <c r="I444" s="392"/>
      <c r="J444" s="241"/>
      <c r="K444" s="241"/>
      <c r="L444" s="80"/>
    </row>
    <row r="445" spans="1:12" s="81" customFormat="1" ht="12.75">
      <c r="A445" s="166"/>
      <c r="B445" s="83"/>
      <c r="C445" s="387"/>
      <c r="D445" s="390"/>
      <c r="E445" s="391"/>
      <c r="F445" s="394"/>
      <c r="G445" s="391"/>
      <c r="H445" s="392"/>
      <c r="I445" s="392"/>
      <c r="J445" s="241"/>
      <c r="K445" s="241"/>
      <c r="L445" s="80"/>
    </row>
    <row r="446" spans="1:12" s="81" customFormat="1" ht="12.75">
      <c r="A446" s="166"/>
      <c r="B446" s="83"/>
      <c r="C446" s="387"/>
      <c r="D446" s="390"/>
      <c r="E446" s="391"/>
      <c r="F446" s="394"/>
      <c r="G446" s="391"/>
      <c r="H446" s="392"/>
      <c r="I446" s="392"/>
      <c r="J446" s="241"/>
      <c r="K446" s="241"/>
      <c r="L446" s="80"/>
    </row>
    <row r="447" spans="1:12" s="81" customFormat="1" ht="12.75">
      <c r="A447" s="166"/>
      <c r="B447" s="83"/>
      <c r="C447" s="387"/>
      <c r="D447" s="390"/>
      <c r="E447" s="391"/>
      <c r="F447" s="394"/>
      <c r="G447" s="391"/>
      <c r="H447" s="392"/>
      <c r="I447" s="392"/>
      <c r="J447" s="241"/>
      <c r="K447" s="241"/>
      <c r="L447" s="80"/>
    </row>
    <row r="448" spans="1:12" s="81" customFormat="1" ht="12.75">
      <c r="A448" s="166"/>
      <c r="B448" s="83"/>
      <c r="C448" s="387"/>
      <c r="D448" s="390"/>
      <c r="E448" s="391"/>
      <c r="F448" s="394"/>
      <c r="G448" s="391"/>
      <c r="H448" s="392"/>
      <c r="I448" s="392"/>
      <c r="J448" s="241"/>
      <c r="K448" s="241"/>
      <c r="L448" s="80"/>
    </row>
    <row r="449" spans="1:12" s="81" customFormat="1" ht="12.75">
      <c r="A449" s="166"/>
      <c r="B449" s="83"/>
      <c r="C449" s="387"/>
      <c r="D449" s="390"/>
      <c r="E449" s="391"/>
      <c r="F449" s="394"/>
      <c r="G449" s="391"/>
      <c r="H449" s="392"/>
      <c r="I449" s="392"/>
      <c r="J449" s="241"/>
      <c r="K449" s="241"/>
      <c r="L449" s="80"/>
    </row>
    <row r="450" spans="1:12" s="81" customFormat="1" ht="12.75">
      <c r="A450" s="166"/>
      <c r="B450" s="83"/>
      <c r="C450" s="387"/>
      <c r="D450" s="390"/>
      <c r="E450" s="391"/>
      <c r="F450" s="394"/>
      <c r="G450" s="391"/>
      <c r="H450" s="392"/>
      <c r="I450" s="392"/>
      <c r="J450" s="241"/>
      <c r="K450" s="241"/>
      <c r="L450" s="80"/>
    </row>
    <row r="451" spans="1:12" s="81" customFormat="1" ht="12.75">
      <c r="A451" s="166"/>
      <c r="B451" s="83"/>
      <c r="C451" s="387"/>
      <c r="D451" s="390"/>
      <c r="E451" s="391"/>
      <c r="F451" s="394"/>
      <c r="G451" s="391"/>
      <c r="H451" s="392"/>
      <c r="I451" s="392"/>
      <c r="J451" s="241"/>
      <c r="K451" s="241"/>
      <c r="L451" s="80"/>
    </row>
    <row r="452" spans="1:12" s="81" customFormat="1" ht="12.75">
      <c r="A452" s="166"/>
      <c r="B452" s="83"/>
      <c r="C452" s="387"/>
      <c r="D452" s="390"/>
      <c r="E452" s="391"/>
      <c r="F452" s="394"/>
      <c r="G452" s="391"/>
      <c r="H452" s="392"/>
      <c r="I452" s="392"/>
      <c r="J452" s="241"/>
      <c r="K452" s="241"/>
      <c r="L452" s="80"/>
    </row>
    <row r="453" spans="1:12" s="81" customFormat="1" ht="12.75">
      <c r="A453" s="166"/>
      <c r="B453" s="83"/>
      <c r="C453" s="387"/>
      <c r="D453" s="390"/>
      <c r="E453" s="391"/>
      <c r="F453" s="394"/>
      <c r="G453" s="391"/>
      <c r="H453" s="392"/>
      <c r="I453" s="392"/>
      <c r="J453" s="241"/>
      <c r="K453" s="241"/>
      <c r="L453" s="80"/>
    </row>
    <row r="454" spans="1:12" s="81" customFormat="1" ht="12.75">
      <c r="A454" s="166"/>
      <c r="B454" s="83"/>
      <c r="C454" s="387"/>
      <c r="D454" s="390"/>
      <c r="E454" s="391"/>
      <c r="F454" s="394"/>
      <c r="G454" s="391"/>
      <c r="H454" s="392"/>
      <c r="I454" s="392"/>
      <c r="J454" s="241"/>
      <c r="K454" s="241"/>
      <c r="L454" s="80"/>
    </row>
    <row r="455" spans="1:12" s="81" customFormat="1" ht="12.75">
      <c r="A455" s="166"/>
      <c r="B455" s="83"/>
      <c r="C455" s="387"/>
      <c r="D455" s="390"/>
      <c r="E455" s="391"/>
      <c r="F455" s="394"/>
      <c r="G455" s="391"/>
      <c r="H455" s="392"/>
      <c r="I455" s="392"/>
      <c r="J455" s="241"/>
      <c r="K455" s="241"/>
      <c r="L455" s="80"/>
    </row>
    <row r="456" spans="1:12" s="81" customFormat="1" ht="12.75">
      <c r="A456" s="166"/>
      <c r="B456" s="83"/>
      <c r="C456" s="387"/>
      <c r="D456" s="390"/>
      <c r="E456" s="391"/>
      <c r="F456" s="394"/>
      <c r="G456" s="391"/>
      <c r="H456" s="392"/>
      <c r="I456" s="392"/>
      <c r="J456" s="241"/>
      <c r="K456" s="241"/>
      <c r="L456" s="80"/>
    </row>
    <row r="457" spans="1:12" s="81" customFormat="1" ht="12.75">
      <c r="A457" s="166"/>
      <c r="B457" s="83"/>
      <c r="C457" s="387"/>
      <c r="D457" s="390"/>
      <c r="E457" s="391"/>
      <c r="F457" s="394"/>
      <c r="G457" s="391"/>
      <c r="H457" s="392"/>
      <c r="I457" s="392"/>
      <c r="J457" s="241"/>
      <c r="K457" s="241"/>
      <c r="L457" s="80"/>
    </row>
    <row r="458" spans="1:12" s="81" customFormat="1" ht="12.75">
      <c r="A458" s="166"/>
      <c r="B458" s="83"/>
      <c r="C458" s="387"/>
      <c r="D458" s="390"/>
      <c r="E458" s="391"/>
      <c r="F458" s="394"/>
      <c r="G458" s="391"/>
      <c r="H458" s="392"/>
      <c r="I458" s="392"/>
      <c r="J458" s="241"/>
      <c r="K458" s="241"/>
      <c r="L458" s="80"/>
    </row>
    <row r="459" spans="1:12" s="81" customFormat="1" ht="12.75">
      <c r="A459" s="166"/>
      <c r="B459" s="83"/>
      <c r="C459" s="387"/>
      <c r="D459" s="390"/>
      <c r="E459" s="391"/>
      <c r="F459" s="394"/>
      <c r="G459" s="391"/>
      <c r="H459" s="392"/>
      <c r="I459" s="392"/>
      <c r="J459" s="241"/>
      <c r="K459" s="241"/>
      <c r="L459" s="80"/>
    </row>
    <row r="460" spans="1:12" s="81" customFormat="1" ht="12.75">
      <c r="A460" s="166"/>
      <c r="B460" s="83"/>
      <c r="C460" s="387"/>
      <c r="D460" s="390"/>
      <c r="E460" s="391"/>
      <c r="F460" s="394"/>
      <c r="G460" s="391"/>
      <c r="H460" s="392"/>
      <c r="I460" s="392"/>
      <c r="J460" s="241"/>
      <c r="K460" s="241"/>
      <c r="L460" s="80"/>
    </row>
    <row r="461" spans="1:12" s="81" customFormat="1" ht="12.75">
      <c r="A461" s="166"/>
      <c r="B461" s="83"/>
      <c r="C461" s="387"/>
      <c r="D461" s="390"/>
      <c r="E461" s="391"/>
      <c r="F461" s="394"/>
      <c r="G461" s="391"/>
      <c r="H461" s="392"/>
      <c r="I461" s="392"/>
      <c r="J461" s="241"/>
      <c r="K461" s="241"/>
      <c r="L461" s="80"/>
    </row>
    <row r="462" spans="1:12" s="81" customFormat="1" ht="12.75">
      <c r="A462" s="166"/>
      <c r="B462" s="83"/>
      <c r="C462" s="387"/>
      <c r="D462" s="390"/>
      <c r="E462" s="391"/>
      <c r="F462" s="394"/>
      <c r="G462" s="391"/>
      <c r="H462" s="392"/>
      <c r="I462" s="392"/>
      <c r="J462" s="241"/>
      <c r="K462" s="241"/>
      <c r="L462" s="80"/>
    </row>
    <row r="463" spans="1:12" s="81" customFormat="1" ht="12.75">
      <c r="A463" s="166"/>
      <c r="B463" s="83"/>
      <c r="C463" s="387"/>
      <c r="D463" s="390"/>
      <c r="E463" s="391"/>
      <c r="F463" s="394"/>
      <c r="G463" s="391"/>
      <c r="H463" s="392"/>
      <c r="I463" s="392"/>
      <c r="J463" s="241"/>
      <c r="K463" s="241"/>
      <c r="L463" s="80"/>
    </row>
    <row r="464" spans="1:12" s="81" customFormat="1" ht="12.75">
      <c r="A464" s="166"/>
      <c r="B464" s="83"/>
      <c r="C464" s="387"/>
      <c r="D464" s="390"/>
      <c r="E464" s="391"/>
      <c r="F464" s="394"/>
      <c r="G464" s="391"/>
      <c r="H464" s="392"/>
      <c r="I464" s="392"/>
      <c r="J464" s="241"/>
      <c r="K464" s="241"/>
      <c r="L464" s="80"/>
    </row>
    <row r="465" spans="1:12" s="81" customFormat="1" ht="12.75">
      <c r="A465" s="166"/>
      <c r="B465" s="83"/>
      <c r="C465" s="387"/>
      <c r="D465" s="390"/>
      <c r="E465" s="391"/>
      <c r="F465" s="394"/>
      <c r="G465" s="391"/>
      <c r="H465" s="392"/>
      <c r="I465" s="392"/>
      <c r="J465" s="241"/>
      <c r="K465" s="241"/>
      <c r="L465" s="80"/>
    </row>
    <row r="466" spans="1:12" s="81" customFormat="1" ht="12.75">
      <c r="A466" s="166"/>
      <c r="B466" s="83"/>
      <c r="C466" s="387"/>
      <c r="D466" s="390"/>
      <c r="E466" s="391"/>
      <c r="F466" s="394"/>
      <c r="G466" s="391"/>
      <c r="H466" s="392"/>
      <c r="I466" s="392"/>
      <c r="J466" s="241"/>
      <c r="K466" s="241"/>
      <c r="L466" s="80"/>
    </row>
    <row r="467" spans="1:12" s="81" customFormat="1" ht="12.75">
      <c r="A467" s="166"/>
      <c r="B467" s="83"/>
      <c r="C467" s="387"/>
      <c r="D467" s="390"/>
      <c r="E467" s="391"/>
      <c r="F467" s="394"/>
      <c r="G467" s="391"/>
      <c r="H467" s="392"/>
      <c r="I467" s="392"/>
      <c r="J467" s="241"/>
      <c r="K467" s="241"/>
      <c r="L467" s="80"/>
    </row>
    <row r="468" spans="1:12" s="81" customFormat="1" ht="12.75">
      <c r="A468" s="166"/>
      <c r="B468" s="83"/>
      <c r="C468" s="387"/>
      <c r="D468" s="390"/>
      <c r="E468" s="391"/>
      <c r="F468" s="394"/>
      <c r="G468" s="391"/>
      <c r="H468" s="392"/>
      <c r="I468" s="392"/>
      <c r="J468" s="241"/>
      <c r="K468" s="241"/>
      <c r="L468" s="80"/>
    </row>
    <row r="469" spans="1:12" s="81" customFormat="1" ht="12.75">
      <c r="A469" s="166"/>
      <c r="B469" s="83"/>
      <c r="C469" s="387"/>
      <c r="D469" s="390"/>
      <c r="E469" s="391"/>
      <c r="F469" s="394"/>
      <c r="G469" s="391"/>
      <c r="H469" s="392"/>
      <c r="I469" s="392"/>
      <c r="J469" s="241"/>
      <c r="K469" s="241"/>
      <c r="L469" s="80"/>
    </row>
    <row r="470" spans="1:12" s="81" customFormat="1" ht="12.75">
      <c r="A470" s="166"/>
      <c r="B470" s="83"/>
      <c r="C470" s="387"/>
      <c r="D470" s="390"/>
      <c r="E470" s="391"/>
      <c r="F470" s="394"/>
      <c r="G470" s="391"/>
      <c r="H470" s="392"/>
      <c r="I470" s="392"/>
      <c r="J470" s="241"/>
      <c r="K470" s="241"/>
      <c r="L470" s="80"/>
    </row>
    <row r="471" spans="1:12" s="81" customFormat="1" ht="12.75">
      <c r="A471" s="166"/>
      <c r="B471" s="83"/>
      <c r="C471" s="387"/>
      <c r="D471" s="390"/>
      <c r="E471" s="391"/>
      <c r="F471" s="394"/>
      <c r="G471" s="391"/>
      <c r="H471" s="392"/>
      <c r="I471" s="392"/>
      <c r="J471" s="241"/>
      <c r="K471" s="241"/>
      <c r="L471" s="80"/>
    </row>
    <row r="472" spans="1:12" s="81" customFormat="1" ht="12.75">
      <c r="A472" s="166"/>
      <c r="B472" s="83"/>
      <c r="C472" s="387"/>
      <c r="D472" s="390"/>
      <c r="E472" s="391"/>
      <c r="F472" s="394"/>
      <c r="G472" s="391"/>
      <c r="H472" s="392"/>
      <c r="I472" s="392"/>
      <c r="J472" s="241"/>
      <c r="K472" s="241"/>
      <c r="L472" s="80"/>
    </row>
    <row r="473" spans="1:12" s="81" customFormat="1" ht="12.75">
      <c r="A473" s="166"/>
      <c r="B473" s="83"/>
      <c r="C473" s="387"/>
      <c r="D473" s="390"/>
      <c r="E473" s="391"/>
      <c r="F473" s="394"/>
      <c r="G473" s="391"/>
      <c r="H473" s="392"/>
      <c r="I473" s="392"/>
      <c r="J473" s="241"/>
      <c r="K473" s="241"/>
      <c r="L473" s="80"/>
    </row>
    <row r="474" spans="1:12" s="81" customFormat="1" ht="12.75">
      <c r="A474" s="166"/>
      <c r="B474" s="83"/>
      <c r="C474" s="387"/>
      <c r="D474" s="390"/>
      <c r="E474" s="391"/>
      <c r="F474" s="394"/>
      <c r="G474" s="391"/>
      <c r="H474" s="392"/>
      <c r="I474" s="392"/>
      <c r="J474" s="241"/>
      <c r="K474" s="241"/>
      <c r="L474" s="80"/>
    </row>
    <row r="475" spans="1:12" s="81" customFormat="1" ht="12.75">
      <c r="A475" s="166"/>
      <c r="B475" s="83"/>
      <c r="C475" s="387"/>
      <c r="D475" s="390"/>
      <c r="E475" s="391"/>
      <c r="F475" s="394"/>
      <c r="G475" s="391"/>
      <c r="H475" s="392"/>
      <c r="I475" s="392"/>
      <c r="J475" s="241"/>
      <c r="K475" s="241"/>
      <c r="L475" s="80"/>
    </row>
    <row r="476" spans="1:12" s="81" customFormat="1" ht="12.75">
      <c r="A476" s="166"/>
      <c r="B476" s="83"/>
      <c r="C476" s="387"/>
      <c r="D476" s="390"/>
      <c r="E476" s="391"/>
      <c r="F476" s="394"/>
      <c r="G476" s="391"/>
      <c r="H476" s="392"/>
      <c r="I476" s="392"/>
      <c r="J476" s="241"/>
      <c r="K476" s="241"/>
      <c r="L476" s="80"/>
    </row>
    <row r="477" spans="1:12" s="81" customFormat="1" ht="12.75">
      <c r="A477" s="166"/>
      <c r="B477" s="83"/>
      <c r="C477" s="387"/>
      <c r="D477" s="390"/>
      <c r="E477" s="391"/>
      <c r="F477" s="394"/>
      <c r="G477" s="391"/>
      <c r="H477" s="392"/>
      <c r="I477" s="392"/>
      <c r="J477" s="241"/>
      <c r="K477" s="241"/>
      <c r="L477" s="80"/>
    </row>
    <row r="478" spans="1:12" s="61" customFormat="1" ht="12.75">
      <c r="A478" s="235"/>
      <c r="B478" s="236"/>
      <c r="C478" s="388"/>
      <c r="D478" s="395"/>
      <c r="E478" s="396"/>
      <c r="F478" s="397"/>
      <c r="G478" s="396"/>
      <c r="H478" s="393"/>
      <c r="I478" s="393"/>
      <c r="J478" s="241"/>
      <c r="K478" s="241"/>
      <c r="L478" s="60"/>
    </row>
    <row r="479" spans="1:10" ht="12.75">
      <c r="A479" s="235"/>
      <c r="B479" s="236"/>
      <c r="C479" s="388"/>
      <c r="D479" s="395"/>
      <c r="E479" s="396"/>
      <c r="F479" s="397"/>
      <c r="G479" s="396"/>
      <c r="H479" s="393"/>
      <c r="I479" s="393"/>
      <c r="J479" s="241"/>
    </row>
    <row r="480" spans="1:10" ht="12.75">
      <c r="A480" s="237"/>
      <c r="B480" s="238"/>
      <c r="C480" s="389"/>
      <c r="D480" s="390"/>
      <c r="E480" s="391"/>
      <c r="F480" s="394"/>
      <c r="G480" s="391"/>
      <c r="H480" s="392"/>
      <c r="I480" s="392"/>
      <c r="J480" s="241"/>
    </row>
    <row r="481" spans="1:10" ht="12.75">
      <c r="A481" s="237"/>
      <c r="B481" s="238"/>
      <c r="C481" s="389"/>
      <c r="D481" s="395"/>
      <c r="E481" s="396"/>
      <c r="F481" s="397"/>
      <c r="G481" s="396"/>
      <c r="H481" s="393"/>
      <c r="I481" s="393"/>
      <c r="J481" s="241"/>
    </row>
    <row r="482" spans="1:10" ht="12.75">
      <c r="A482" s="235"/>
      <c r="B482" s="236"/>
      <c r="C482" s="388"/>
      <c r="D482" s="395"/>
      <c r="E482" s="396"/>
      <c r="F482" s="397"/>
      <c r="G482" s="396"/>
      <c r="H482" s="393"/>
      <c r="I482" s="393"/>
      <c r="J482" s="241"/>
    </row>
    <row r="483" spans="1:10" ht="12.75">
      <c r="A483" s="235"/>
      <c r="B483" s="236"/>
      <c r="C483" s="388"/>
      <c r="D483" s="395"/>
      <c r="E483" s="396"/>
      <c r="F483" s="397"/>
      <c r="G483" s="396"/>
      <c r="H483" s="393"/>
      <c r="I483" s="393"/>
      <c r="J483" s="241"/>
    </row>
    <row r="484" spans="4:10" ht="14.25">
      <c r="D484" s="398"/>
      <c r="E484" s="399"/>
      <c r="F484" s="399"/>
      <c r="G484" s="241"/>
      <c r="H484" s="241"/>
      <c r="I484" s="241"/>
      <c r="J484" s="241"/>
    </row>
    <row r="485" spans="4:10" ht="14.25">
      <c r="D485" s="398"/>
      <c r="E485" s="399"/>
      <c r="F485" s="399"/>
      <c r="G485" s="241"/>
      <c r="H485" s="241"/>
      <c r="I485" s="241"/>
      <c r="J485" s="241"/>
    </row>
    <row r="486" spans="4:10" ht="14.25">
      <c r="D486" s="398"/>
      <c r="E486" s="399"/>
      <c r="F486" s="399"/>
      <c r="G486" s="241"/>
      <c r="H486" s="241"/>
      <c r="I486" s="241"/>
      <c r="J486" s="241"/>
    </row>
    <row r="487" spans="4:10" ht="14.25">
      <c r="D487" s="398"/>
      <c r="E487" s="399"/>
      <c r="F487" s="399"/>
      <c r="G487" s="241"/>
      <c r="H487" s="241"/>
      <c r="I487" s="241"/>
      <c r="J487" s="241"/>
    </row>
    <row r="488" spans="4:10" ht="14.25">
      <c r="D488" s="398"/>
      <c r="E488" s="399"/>
      <c r="F488" s="399"/>
      <c r="G488" s="241"/>
      <c r="H488" s="241"/>
      <c r="I488" s="241"/>
      <c r="J488" s="241"/>
    </row>
    <row r="489" spans="4:10" ht="14.25">
      <c r="D489" s="398"/>
      <c r="E489" s="399"/>
      <c r="F489" s="399"/>
      <c r="G489" s="241"/>
      <c r="H489" s="241"/>
      <c r="I489" s="241"/>
      <c r="J489" s="241"/>
    </row>
    <row r="490" spans="4:10" ht="14.25">
      <c r="D490" s="398"/>
      <c r="E490" s="399"/>
      <c r="F490" s="399"/>
      <c r="G490" s="241"/>
      <c r="H490" s="241"/>
      <c r="I490" s="241"/>
      <c r="J490" s="241"/>
    </row>
    <row r="491" spans="4:10" ht="14.25">
      <c r="D491" s="398"/>
      <c r="E491" s="399"/>
      <c r="F491" s="399"/>
      <c r="G491" s="241"/>
      <c r="H491" s="241"/>
      <c r="I491" s="241"/>
      <c r="J491" s="241"/>
    </row>
    <row r="492" spans="4:10" ht="14.25">
      <c r="D492" s="398"/>
      <c r="E492" s="399"/>
      <c r="F492" s="399"/>
      <c r="G492" s="241"/>
      <c r="H492" s="241"/>
      <c r="I492" s="241"/>
      <c r="J492" s="241"/>
    </row>
    <row r="493" spans="4:10" ht="14.25">
      <c r="D493" s="398"/>
      <c r="E493" s="399"/>
      <c r="F493" s="399"/>
      <c r="G493" s="241"/>
      <c r="H493" s="241"/>
      <c r="I493" s="241"/>
      <c r="J493" s="241"/>
    </row>
    <row r="494" spans="4:10" ht="14.25">
      <c r="D494" s="398"/>
      <c r="E494" s="399"/>
      <c r="F494" s="399"/>
      <c r="G494" s="241"/>
      <c r="H494" s="241"/>
      <c r="I494" s="241"/>
      <c r="J494" s="241"/>
    </row>
    <row r="495" spans="4:10" ht="14.25">
      <c r="D495" s="398"/>
      <c r="E495" s="399"/>
      <c r="F495" s="399"/>
      <c r="G495" s="241"/>
      <c r="H495" s="241"/>
      <c r="I495" s="241"/>
      <c r="J495" s="241"/>
    </row>
    <row r="496" spans="4:10" ht="14.25">
      <c r="D496" s="398"/>
      <c r="E496" s="399"/>
      <c r="F496" s="399"/>
      <c r="G496" s="241"/>
      <c r="H496" s="241"/>
      <c r="I496" s="241"/>
      <c r="J496" s="241"/>
    </row>
    <row r="497" spans="4:10" ht="14.25">
      <c r="D497" s="398"/>
      <c r="E497" s="399"/>
      <c r="F497" s="399"/>
      <c r="G497" s="241"/>
      <c r="H497" s="241"/>
      <c r="I497" s="241"/>
      <c r="J497" s="241"/>
    </row>
    <row r="498" spans="4:10" ht="14.25">
      <c r="D498" s="398"/>
      <c r="E498" s="399"/>
      <c r="F498" s="399"/>
      <c r="G498" s="241"/>
      <c r="H498" s="241"/>
      <c r="I498" s="241"/>
      <c r="J498" s="241"/>
    </row>
    <row r="499" spans="4:10" ht="14.25">
      <c r="D499" s="398"/>
      <c r="E499" s="399"/>
      <c r="F499" s="399"/>
      <c r="G499" s="241"/>
      <c r="H499" s="241"/>
      <c r="I499" s="241"/>
      <c r="J499" s="241"/>
    </row>
    <row r="500" spans="4:10" ht="14.25">
      <c r="D500" s="398"/>
      <c r="E500" s="399"/>
      <c r="F500" s="399"/>
      <c r="G500" s="241"/>
      <c r="H500" s="241"/>
      <c r="I500" s="241"/>
      <c r="J500" s="241"/>
    </row>
    <row r="501" spans="4:10" ht="14.25">
      <c r="D501" s="398"/>
      <c r="E501" s="399"/>
      <c r="F501" s="399"/>
      <c r="G501" s="241"/>
      <c r="H501" s="241"/>
      <c r="I501" s="241"/>
      <c r="J501" s="241"/>
    </row>
    <row r="502" spans="4:10" ht="14.25">
      <c r="D502" s="398"/>
      <c r="E502" s="399"/>
      <c r="F502" s="399"/>
      <c r="G502" s="241"/>
      <c r="H502" s="241"/>
      <c r="I502" s="241"/>
      <c r="J502" s="241"/>
    </row>
    <row r="503" spans="4:10" ht="14.25">
      <c r="D503" s="398"/>
      <c r="E503" s="399"/>
      <c r="F503" s="399"/>
      <c r="G503" s="241"/>
      <c r="H503" s="241"/>
      <c r="I503" s="241"/>
      <c r="J503" s="241"/>
    </row>
    <row r="504" spans="4:10" ht="14.25">
      <c r="D504" s="398"/>
      <c r="E504" s="399"/>
      <c r="F504" s="399"/>
      <c r="G504" s="241"/>
      <c r="H504" s="241"/>
      <c r="I504" s="241"/>
      <c r="J504" s="241"/>
    </row>
    <row r="505" spans="4:10" ht="14.25">
      <c r="D505" s="398"/>
      <c r="E505" s="399"/>
      <c r="F505" s="399"/>
      <c r="G505" s="241"/>
      <c r="H505" s="241"/>
      <c r="I505" s="241"/>
      <c r="J505" s="241"/>
    </row>
    <row r="506" spans="4:10" ht="14.25">
      <c r="D506" s="398"/>
      <c r="E506" s="399"/>
      <c r="F506" s="399"/>
      <c r="G506" s="241"/>
      <c r="H506" s="241"/>
      <c r="I506" s="241"/>
      <c r="J506" s="241"/>
    </row>
    <row r="507" spans="4:10" ht="14.25">
      <c r="D507" s="398"/>
      <c r="E507" s="399"/>
      <c r="F507" s="399"/>
      <c r="G507" s="241"/>
      <c r="H507" s="241"/>
      <c r="I507" s="241"/>
      <c r="J507" s="241"/>
    </row>
    <row r="508" spans="4:10" ht="14.25">
      <c r="D508" s="398"/>
      <c r="E508" s="399"/>
      <c r="F508" s="399"/>
      <c r="G508" s="241"/>
      <c r="H508" s="241"/>
      <c r="I508" s="241"/>
      <c r="J508" s="241"/>
    </row>
    <row r="509" spans="4:10" ht="14.25">
      <c r="D509" s="398"/>
      <c r="E509" s="399"/>
      <c r="F509" s="399"/>
      <c r="G509" s="241"/>
      <c r="H509" s="241"/>
      <c r="I509" s="241"/>
      <c r="J509" s="241"/>
    </row>
    <row r="510" spans="4:10" ht="14.25">
      <c r="D510" s="398"/>
      <c r="E510" s="399"/>
      <c r="F510" s="399"/>
      <c r="G510" s="241"/>
      <c r="H510" s="241"/>
      <c r="I510" s="241"/>
      <c r="J510" s="241"/>
    </row>
    <row r="511" spans="4:10" ht="14.25">
      <c r="D511" s="398"/>
      <c r="E511" s="399"/>
      <c r="F511" s="399"/>
      <c r="G511" s="241"/>
      <c r="H511" s="241"/>
      <c r="I511" s="241"/>
      <c r="J511" s="241"/>
    </row>
    <row r="512" spans="4:10" ht="14.25">
      <c r="D512" s="398"/>
      <c r="E512" s="399"/>
      <c r="F512" s="399"/>
      <c r="G512" s="241"/>
      <c r="H512" s="241"/>
      <c r="I512" s="241"/>
      <c r="J512" s="241"/>
    </row>
    <row r="513" spans="4:10" ht="14.25">
      <c r="D513" s="398"/>
      <c r="E513" s="399"/>
      <c r="F513" s="399"/>
      <c r="G513" s="241"/>
      <c r="H513" s="241"/>
      <c r="I513" s="241"/>
      <c r="J513" s="241"/>
    </row>
    <row r="514" spans="4:10" ht="14.25">
      <c r="D514" s="398"/>
      <c r="E514" s="399"/>
      <c r="F514" s="399"/>
      <c r="G514" s="241"/>
      <c r="H514" s="241"/>
      <c r="I514" s="241"/>
      <c r="J514" s="241"/>
    </row>
    <row r="515" spans="4:10" ht="14.25">
      <c r="D515" s="398"/>
      <c r="E515" s="399"/>
      <c r="F515" s="399"/>
      <c r="G515" s="241"/>
      <c r="H515" s="241"/>
      <c r="I515" s="241"/>
      <c r="J515" s="241"/>
    </row>
    <row r="516" spans="4:10" ht="14.25">
      <c r="D516" s="398"/>
      <c r="E516" s="399"/>
      <c r="F516" s="399"/>
      <c r="G516" s="241"/>
      <c r="H516" s="241"/>
      <c r="I516" s="241"/>
      <c r="J516" s="241"/>
    </row>
    <row r="517" spans="4:10" ht="14.25">
      <c r="D517" s="398"/>
      <c r="E517" s="399"/>
      <c r="F517" s="399"/>
      <c r="G517" s="241"/>
      <c r="H517" s="241"/>
      <c r="I517" s="241"/>
      <c r="J517" s="241"/>
    </row>
    <row r="518" spans="4:10" ht="14.25">
      <c r="D518" s="398"/>
      <c r="E518" s="399"/>
      <c r="F518" s="399"/>
      <c r="G518" s="241"/>
      <c r="H518" s="241"/>
      <c r="I518" s="241"/>
      <c r="J518" s="241"/>
    </row>
    <row r="519" spans="4:10" ht="14.25">
      <c r="D519" s="398"/>
      <c r="E519" s="399"/>
      <c r="F519" s="399"/>
      <c r="G519" s="241"/>
      <c r="H519" s="241"/>
      <c r="I519" s="241"/>
      <c r="J519" s="241"/>
    </row>
    <row r="520" spans="4:10" ht="14.25">
      <c r="D520" s="398"/>
      <c r="E520" s="399"/>
      <c r="F520" s="399"/>
      <c r="G520" s="241"/>
      <c r="H520" s="241"/>
      <c r="I520" s="241"/>
      <c r="J520" s="241"/>
    </row>
    <row r="521" spans="4:10" ht="14.25">
      <c r="D521" s="398"/>
      <c r="E521" s="399"/>
      <c r="F521" s="399"/>
      <c r="G521" s="241"/>
      <c r="H521" s="241"/>
      <c r="I521" s="241"/>
      <c r="J521" s="241"/>
    </row>
    <row r="522" spans="4:10" ht="14.25">
      <c r="D522" s="398"/>
      <c r="E522" s="399"/>
      <c r="F522" s="399"/>
      <c r="G522" s="241"/>
      <c r="H522" s="241"/>
      <c r="I522" s="241"/>
      <c r="J522" s="241"/>
    </row>
    <row r="523" spans="4:10" ht="14.25">
      <c r="D523" s="398"/>
      <c r="E523" s="399"/>
      <c r="F523" s="399"/>
      <c r="G523" s="241"/>
      <c r="H523" s="241"/>
      <c r="I523" s="241"/>
      <c r="J523" s="241"/>
    </row>
    <row r="524" spans="4:10" ht="14.25">
      <c r="D524" s="398"/>
      <c r="E524" s="399"/>
      <c r="F524" s="399"/>
      <c r="G524" s="241"/>
      <c r="H524" s="241"/>
      <c r="I524" s="241"/>
      <c r="J524" s="241"/>
    </row>
    <row r="525" spans="4:10" ht="14.25">
      <c r="D525" s="398"/>
      <c r="E525" s="399"/>
      <c r="F525" s="399"/>
      <c r="G525" s="241"/>
      <c r="H525" s="241"/>
      <c r="I525" s="241"/>
      <c r="J525" s="241"/>
    </row>
    <row r="526" spans="4:10" ht="14.25">
      <c r="D526" s="398"/>
      <c r="E526" s="399"/>
      <c r="F526" s="399"/>
      <c r="G526" s="241"/>
      <c r="H526" s="241"/>
      <c r="I526" s="241"/>
      <c r="J526" s="241"/>
    </row>
    <row r="527" spans="4:10" ht="14.25">
      <c r="D527" s="398"/>
      <c r="E527" s="399"/>
      <c r="F527" s="399"/>
      <c r="G527" s="241"/>
      <c r="H527" s="241"/>
      <c r="I527" s="241"/>
      <c r="J527" s="241"/>
    </row>
    <row r="528" spans="4:10" ht="14.25">
      <c r="D528" s="398"/>
      <c r="E528" s="399"/>
      <c r="F528" s="399"/>
      <c r="G528" s="241"/>
      <c r="H528" s="241"/>
      <c r="I528" s="241"/>
      <c r="J528" s="241"/>
    </row>
    <row r="529" spans="4:10" ht="14.25">
      <c r="D529" s="398"/>
      <c r="E529" s="399"/>
      <c r="F529" s="399"/>
      <c r="G529" s="241"/>
      <c r="H529" s="241"/>
      <c r="I529" s="241"/>
      <c r="J529" s="241"/>
    </row>
    <row r="530" spans="4:10" ht="14.25">
      <c r="D530" s="398"/>
      <c r="E530" s="399"/>
      <c r="F530" s="399"/>
      <c r="G530" s="241"/>
      <c r="H530" s="241"/>
      <c r="I530" s="241"/>
      <c r="J530" s="241"/>
    </row>
    <row r="531" spans="4:10" ht="14.25">
      <c r="D531" s="398"/>
      <c r="E531" s="399"/>
      <c r="F531" s="399"/>
      <c r="G531" s="241"/>
      <c r="H531" s="241"/>
      <c r="I531" s="241"/>
      <c r="J531" s="241"/>
    </row>
    <row r="532" spans="4:10" ht="14.25">
      <c r="D532" s="398"/>
      <c r="E532" s="399"/>
      <c r="F532" s="399"/>
      <c r="G532" s="241"/>
      <c r="H532" s="241"/>
      <c r="I532" s="241"/>
      <c r="J532" s="241"/>
    </row>
    <row r="533" spans="4:10" ht="14.25">
      <c r="D533" s="398"/>
      <c r="E533" s="399"/>
      <c r="F533" s="399"/>
      <c r="G533" s="241"/>
      <c r="H533" s="241"/>
      <c r="I533" s="241"/>
      <c r="J533" s="241"/>
    </row>
    <row r="534" spans="4:10" ht="14.25">
      <c r="D534" s="398"/>
      <c r="E534" s="399"/>
      <c r="F534" s="399"/>
      <c r="G534" s="241"/>
      <c r="H534" s="241"/>
      <c r="I534" s="241"/>
      <c r="J534" s="241"/>
    </row>
    <row r="535" spans="4:10" ht="14.25">
      <c r="D535" s="398"/>
      <c r="E535" s="399"/>
      <c r="F535" s="399"/>
      <c r="G535" s="241"/>
      <c r="H535" s="241"/>
      <c r="I535" s="241"/>
      <c r="J535" s="241"/>
    </row>
    <row r="536" spans="4:10" ht="14.25">
      <c r="D536" s="398"/>
      <c r="E536" s="399"/>
      <c r="F536" s="399"/>
      <c r="G536" s="241"/>
      <c r="H536" s="241"/>
      <c r="I536" s="241"/>
      <c r="J536" s="241"/>
    </row>
    <row r="537" spans="4:10" ht="14.25">
      <c r="D537" s="398"/>
      <c r="E537" s="399"/>
      <c r="F537" s="399"/>
      <c r="G537" s="241"/>
      <c r="H537" s="241"/>
      <c r="I537" s="241"/>
      <c r="J537" s="241"/>
    </row>
    <row r="538" spans="4:10" ht="14.25">
      <c r="D538" s="398"/>
      <c r="E538" s="399"/>
      <c r="F538" s="399"/>
      <c r="G538" s="241"/>
      <c r="H538" s="241"/>
      <c r="I538" s="241"/>
      <c r="J538" s="241"/>
    </row>
    <row r="539" spans="4:10" ht="14.25">
      <c r="D539" s="398"/>
      <c r="E539" s="399"/>
      <c r="F539" s="399"/>
      <c r="G539" s="241"/>
      <c r="H539" s="241"/>
      <c r="I539" s="241"/>
      <c r="J539" s="241"/>
    </row>
    <row r="540" spans="4:10" ht="14.25">
      <c r="D540" s="398"/>
      <c r="E540" s="399"/>
      <c r="F540" s="399"/>
      <c r="G540" s="241"/>
      <c r="H540" s="241"/>
      <c r="I540" s="241"/>
      <c r="J540" s="241"/>
    </row>
    <row r="541" spans="4:10" ht="14.25">
      <c r="D541" s="398"/>
      <c r="E541" s="399"/>
      <c r="F541" s="399"/>
      <c r="G541" s="241"/>
      <c r="H541" s="241"/>
      <c r="I541" s="241"/>
      <c r="J541" s="241"/>
    </row>
    <row r="542" spans="4:10" ht="14.25">
      <c r="D542" s="398"/>
      <c r="E542" s="399"/>
      <c r="F542" s="399"/>
      <c r="G542" s="241"/>
      <c r="H542" s="241"/>
      <c r="I542" s="241"/>
      <c r="J542" s="241"/>
    </row>
    <row r="543" spans="4:10" ht="14.25">
      <c r="D543" s="398"/>
      <c r="E543" s="399"/>
      <c r="F543" s="399"/>
      <c r="G543" s="241"/>
      <c r="H543" s="241"/>
      <c r="I543" s="241"/>
      <c r="J543" s="241"/>
    </row>
    <row r="544" spans="4:10" ht="14.25">
      <c r="D544" s="398"/>
      <c r="E544" s="399"/>
      <c r="F544" s="399"/>
      <c r="G544" s="241"/>
      <c r="H544" s="241"/>
      <c r="I544" s="241"/>
      <c r="J544" s="241"/>
    </row>
    <row r="545" spans="4:10" ht="14.25">
      <c r="D545" s="398"/>
      <c r="E545" s="399"/>
      <c r="F545" s="399"/>
      <c r="G545" s="241"/>
      <c r="H545" s="241"/>
      <c r="I545" s="241"/>
      <c r="J545" s="241"/>
    </row>
    <row r="546" spans="4:10" ht="14.25">
      <c r="D546" s="398"/>
      <c r="E546" s="399"/>
      <c r="F546" s="399"/>
      <c r="G546" s="241"/>
      <c r="H546" s="241"/>
      <c r="I546" s="241"/>
      <c r="J546" s="241"/>
    </row>
    <row r="547" spans="4:10" ht="14.25">
      <c r="D547" s="398"/>
      <c r="E547" s="399"/>
      <c r="F547" s="399"/>
      <c r="G547" s="241"/>
      <c r="H547" s="241"/>
      <c r="I547" s="241"/>
      <c r="J547" s="241"/>
    </row>
    <row r="548" spans="4:10" ht="14.25">
      <c r="D548" s="398"/>
      <c r="E548" s="399"/>
      <c r="F548" s="399"/>
      <c r="G548" s="241"/>
      <c r="H548" s="241"/>
      <c r="I548" s="241"/>
      <c r="J548" s="241"/>
    </row>
    <row r="549" spans="4:10" ht="14.25">
      <c r="D549" s="398"/>
      <c r="E549" s="399"/>
      <c r="F549" s="399"/>
      <c r="G549" s="241"/>
      <c r="H549" s="241"/>
      <c r="I549" s="241"/>
      <c r="J549" s="241"/>
    </row>
    <row r="550" spans="4:10" ht="14.25">
      <c r="D550" s="398"/>
      <c r="E550" s="399"/>
      <c r="F550" s="399"/>
      <c r="G550" s="241"/>
      <c r="H550" s="241"/>
      <c r="I550" s="241"/>
      <c r="J550" s="241"/>
    </row>
    <row r="551" spans="4:10" ht="14.25">
      <c r="D551" s="398"/>
      <c r="E551" s="399"/>
      <c r="F551" s="399"/>
      <c r="G551" s="241"/>
      <c r="H551" s="241"/>
      <c r="I551" s="241"/>
      <c r="J551" s="241"/>
    </row>
    <row r="552" spans="4:10" ht="14.25">
      <c r="D552" s="398"/>
      <c r="E552" s="399"/>
      <c r="F552" s="399"/>
      <c r="G552" s="241"/>
      <c r="H552" s="241"/>
      <c r="I552" s="241"/>
      <c r="J552" s="241"/>
    </row>
    <row r="553" spans="4:10" ht="14.25">
      <c r="D553" s="398"/>
      <c r="E553" s="399"/>
      <c r="F553" s="399"/>
      <c r="G553" s="241"/>
      <c r="H553" s="241"/>
      <c r="I553" s="241"/>
      <c r="J553" s="241"/>
    </row>
    <row r="554" spans="4:10" ht="14.25">
      <c r="D554" s="398"/>
      <c r="E554" s="399"/>
      <c r="F554" s="399"/>
      <c r="G554" s="241"/>
      <c r="H554" s="241"/>
      <c r="I554" s="241"/>
      <c r="J554" s="241"/>
    </row>
    <row r="555" spans="4:10" ht="14.25">
      <c r="D555" s="398"/>
      <c r="E555" s="399"/>
      <c r="F555" s="399"/>
      <c r="G555" s="241"/>
      <c r="H555" s="241"/>
      <c r="I555" s="241"/>
      <c r="J555" s="241"/>
    </row>
    <row r="556" spans="4:10" ht="14.25">
      <c r="D556" s="398"/>
      <c r="E556" s="399"/>
      <c r="F556" s="399"/>
      <c r="G556" s="241"/>
      <c r="H556" s="241"/>
      <c r="I556" s="241"/>
      <c r="J556" s="241"/>
    </row>
    <row r="557" spans="4:10" ht="14.25">
      <c r="D557" s="398"/>
      <c r="E557" s="399"/>
      <c r="F557" s="399"/>
      <c r="G557" s="241"/>
      <c r="H557" s="241"/>
      <c r="I557" s="241"/>
      <c r="J557" s="241"/>
    </row>
    <row r="558" spans="4:10" ht="14.25">
      <c r="D558" s="398"/>
      <c r="E558" s="399"/>
      <c r="F558" s="399"/>
      <c r="G558" s="241"/>
      <c r="H558" s="241"/>
      <c r="I558" s="241"/>
      <c r="J558" s="241"/>
    </row>
    <row r="559" spans="4:10" ht="14.25">
      <c r="D559" s="398"/>
      <c r="E559" s="399"/>
      <c r="F559" s="399"/>
      <c r="G559" s="241"/>
      <c r="H559" s="241"/>
      <c r="I559" s="241"/>
      <c r="J559" s="241"/>
    </row>
    <row r="560" spans="4:10" ht="14.25">
      <c r="D560" s="398"/>
      <c r="E560" s="399"/>
      <c r="F560" s="399"/>
      <c r="G560" s="241"/>
      <c r="H560" s="241"/>
      <c r="I560" s="241"/>
      <c r="J560" s="241"/>
    </row>
    <row r="561" spans="4:10" ht="14.25">
      <c r="D561" s="398"/>
      <c r="E561" s="399"/>
      <c r="F561" s="399"/>
      <c r="G561" s="241"/>
      <c r="H561" s="241"/>
      <c r="I561" s="241"/>
      <c r="J561" s="241"/>
    </row>
    <row r="562" spans="4:10" ht="14.25">
      <c r="D562" s="398"/>
      <c r="E562" s="399"/>
      <c r="F562" s="399"/>
      <c r="G562" s="241"/>
      <c r="H562" s="241"/>
      <c r="I562" s="241"/>
      <c r="J562" s="241"/>
    </row>
    <row r="563" spans="4:10" ht="14.25">
      <c r="D563" s="398"/>
      <c r="E563" s="399"/>
      <c r="F563" s="399"/>
      <c r="G563" s="241"/>
      <c r="H563" s="241"/>
      <c r="I563" s="241"/>
      <c r="J563" s="241"/>
    </row>
    <row r="564" spans="4:10" ht="14.25">
      <c r="D564" s="398"/>
      <c r="E564" s="399"/>
      <c r="F564" s="399"/>
      <c r="G564" s="241"/>
      <c r="H564" s="241"/>
      <c r="I564" s="241"/>
      <c r="J564" s="241"/>
    </row>
    <row r="565" spans="4:10" ht="14.25">
      <c r="D565" s="398"/>
      <c r="E565" s="399"/>
      <c r="F565" s="399"/>
      <c r="G565" s="241"/>
      <c r="H565" s="241"/>
      <c r="I565" s="241"/>
      <c r="J565" s="241"/>
    </row>
    <row r="566" spans="4:10" ht="14.25">
      <c r="D566" s="398"/>
      <c r="E566" s="399"/>
      <c r="F566" s="399"/>
      <c r="G566" s="241"/>
      <c r="H566" s="241"/>
      <c r="I566" s="241"/>
      <c r="J566" s="241"/>
    </row>
    <row r="567" spans="4:10" ht="14.25">
      <c r="D567" s="398"/>
      <c r="E567" s="399"/>
      <c r="F567" s="399"/>
      <c r="G567" s="241"/>
      <c r="H567" s="241"/>
      <c r="I567" s="241"/>
      <c r="J567" s="241"/>
    </row>
    <row r="568" spans="4:10" ht="14.25">
      <c r="D568" s="398"/>
      <c r="E568" s="399"/>
      <c r="F568" s="399"/>
      <c r="G568" s="241"/>
      <c r="H568" s="241"/>
      <c r="I568" s="241"/>
      <c r="J568" s="241"/>
    </row>
    <row r="569" spans="4:10" ht="14.25">
      <c r="D569" s="398"/>
      <c r="E569" s="399"/>
      <c r="F569" s="399"/>
      <c r="G569" s="241"/>
      <c r="H569" s="241"/>
      <c r="I569" s="241"/>
      <c r="J569" s="241"/>
    </row>
    <row r="570" spans="4:10" ht="14.25">
      <c r="D570" s="398"/>
      <c r="E570" s="399"/>
      <c r="F570" s="399"/>
      <c r="G570" s="241"/>
      <c r="H570" s="241"/>
      <c r="I570" s="241"/>
      <c r="J570" s="241"/>
    </row>
    <row r="571" spans="4:10" ht="14.25">
      <c r="D571" s="398"/>
      <c r="E571" s="399"/>
      <c r="F571" s="399"/>
      <c r="G571" s="241"/>
      <c r="H571" s="241"/>
      <c r="I571" s="241"/>
      <c r="J571" s="241"/>
    </row>
    <row r="572" spans="4:10" ht="14.25">
      <c r="D572" s="398"/>
      <c r="E572" s="399"/>
      <c r="F572" s="399"/>
      <c r="G572" s="241"/>
      <c r="H572" s="241"/>
      <c r="I572" s="241"/>
      <c r="J572" s="241"/>
    </row>
    <row r="573" spans="4:10" ht="14.25">
      <c r="D573" s="398"/>
      <c r="E573" s="399"/>
      <c r="F573" s="399"/>
      <c r="G573" s="241"/>
      <c r="H573" s="241"/>
      <c r="I573" s="241"/>
      <c r="J573" s="241"/>
    </row>
    <row r="574" spans="4:10" ht="14.25">
      <c r="D574" s="398"/>
      <c r="E574" s="399"/>
      <c r="F574" s="399"/>
      <c r="G574" s="241"/>
      <c r="H574" s="241"/>
      <c r="I574" s="241"/>
      <c r="J574" s="241"/>
    </row>
    <row r="575" spans="4:10" ht="14.25">
      <c r="D575" s="398"/>
      <c r="E575" s="399"/>
      <c r="F575" s="399"/>
      <c r="G575" s="241"/>
      <c r="H575" s="241"/>
      <c r="I575" s="241"/>
      <c r="J575" s="241"/>
    </row>
    <row r="576" spans="4:10" ht="14.25">
      <c r="D576" s="398"/>
      <c r="E576" s="399"/>
      <c r="F576" s="399"/>
      <c r="G576" s="241"/>
      <c r="H576" s="241"/>
      <c r="I576" s="241"/>
      <c r="J576" s="241"/>
    </row>
    <row r="577" spans="4:10" ht="14.25">
      <c r="D577" s="398"/>
      <c r="E577" s="399"/>
      <c r="F577" s="399"/>
      <c r="G577" s="241"/>
      <c r="H577" s="241"/>
      <c r="I577" s="241"/>
      <c r="J577" s="241"/>
    </row>
    <row r="578" spans="4:10" ht="14.25">
      <c r="D578" s="398"/>
      <c r="E578" s="399"/>
      <c r="F578" s="399"/>
      <c r="G578" s="241"/>
      <c r="H578" s="241"/>
      <c r="I578" s="241"/>
      <c r="J578" s="241"/>
    </row>
    <row r="579" spans="4:10" ht="14.25">
      <c r="D579" s="398"/>
      <c r="E579" s="399"/>
      <c r="F579" s="399"/>
      <c r="G579" s="241"/>
      <c r="H579" s="241"/>
      <c r="I579" s="241"/>
      <c r="J579" s="241"/>
    </row>
    <row r="580" spans="4:10" ht="14.25">
      <c r="D580" s="398"/>
      <c r="E580" s="399"/>
      <c r="F580" s="399"/>
      <c r="G580" s="241"/>
      <c r="H580" s="241"/>
      <c r="I580" s="241"/>
      <c r="J580" s="241"/>
    </row>
    <row r="581" spans="4:10" ht="14.25">
      <c r="D581" s="398"/>
      <c r="E581" s="399"/>
      <c r="F581" s="399"/>
      <c r="G581" s="241"/>
      <c r="H581" s="241"/>
      <c r="I581" s="241"/>
      <c r="J581" s="241"/>
    </row>
    <row r="582" spans="4:10" ht="14.25">
      <c r="D582" s="398"/>
      <c r="E582" s="399"/>
      <c r="F582" s="399"/>
      <c r="G582" s="241"/>
      <c r="H582" s="241"/>
      <c r="I582" s="241"/>
      <c r="J582" s="241"/>
    </row>
    <row r="583" spans="4:10" ht="14.25">
      <c r="D583" s="398"/>
      <c r="E583" s="399"/>
      <c r="F583" s="399"/>
      <c r="G583" s="241"/>
      <c r="H583" s="241"/>
      <c r="I583" s="241"/>
      <c r="J583" s="241"/>
    </row>
    <row r="584" spans="4:10" ht="14.25">
      <c r="D584" s="398"/>
      <c r="E584" s="399"/>
      <c r="F584" s="399"/>
      <c r="G584" s="241"/>
      <c r="H584" s="241"/>
      <c r="I584" s="241"/>
      <c r="J584" s="241"/>
    </row>
    <row r="585" spans="4:10" ht="14.25">
      <c r="D585" s="398"/>
      <c r="E585" s="399"/>
      <c r="F585" s="399"/>
      <c r="G585" s="241"/>
      <c r="H585" s="241"/>
      <c r="I585" s="241"/>
      <c r="J585" s="241"/>
    </row>
    <row r="586" spans="4:10" ht="14.25">
      <c r="D586" s="398"/>
      <c r="E586" s="399"/>
      <c r="F586" s="399"/>
      <c r="G586" s="241"/>
      <c r="H586" s="241"/>
      <c r="I586" s="241"/>
      <c r="J586" s="241"/>
    </row>
    <row r="587" spans="4:10" ht="14.25">
      <c r="D587" s="398"/>
      <c r="E587" s="399"/>
      <c r="F587" s="399"/>
      <c r="G587" s="241"/>
      <c r="H587" s="241"/>
      <c r="I587" s="241"/>
      <c r="J587" s="241"/>
    </row>
    <row r="588" spans="4:10" ht="14.25">
      <c r="D588" s="398"/>
      <c r="E588" s="399"/>
      <c r="F588" s="399"/>
      <c r="G588" s="241"/>
      <c r="H588" s="241"/>
      <c r="I588" s="241"/>
      <c r="J588" s="241"/>
    </row>
    <row r="589" spans="4:10" ht="14.25">
      <c r="D589" s="398"/>
      <c r="E589" s="399"/>
      <c r="F589" s="399"/>
      <c r="G589" s="241"/>
      <c r="H589" s="241"/>
      <c r="I589" s="241"/>
      <c r="J589" s="241"/>
    </row>
    <row r="590" spans="4:10" ht="14.25">
      <c r="D590" s="398"/>
      <c r="E590" s="399"/>
      <c r="F590" s="399"/>
      <c r="G590" s="241"/>
      <c r="H590" s="241"/>
      <c r="I590" s="241"/>
      <c r="J590" s="241"/>
    </row>
    <row r="591" spans="4:10" ht="14.25">
      <c r="D591" s="398"/>
      <c r="E591" s="399"/>
      <c r="F591" s="399"/>
      <c r="G591" s="241"/>
      <c r="H591" s="241"/>
      <c r="I591" s="241"/>
      <c r="J591" s="241"/>
    </row>
    <row r="592" spans="4:10" ht="14.25">
      <c r="D592" s="398"/>
      <c r="E592" s="399"/>
      <c r="F592" s="399"/>
      <c r="G592" s="241"/>
      <c r="H592" s="241"/>
      <c r="I592" s="241"/>
      <c r="J592" s="241"/>
    </row>
    <row r="593" spans="4:10" ht="14.25">
      <c r="D593" s="398"/>
      <c r="E593" s="399"/>
      <c r="F593" s="399"/>
      <c r="G593" s="241"/>
      <c r="H593" s="241"/>
      <c r="I593" s="241"/>
      <c r="J593" s="241"/>
    </row>
    <row r="594" spans="4:10" ht="14.25">
      <c r="D594" s="398"/>
      <c r="E594" s="399"/>
      <c r="F594" s="399"/>
      <c r="G594" s="241"/>
      <c r="H594" s="241"/>
      <c r="I594" s="241"/>
      <c r="J594" s="241"/>
    </row>
    <row r="595" spans="4:10" ht="14.25">
      <c r="D595" s="398"/>
      <c r="E595" s="399"/>
      <c r="F595" s="399"/>
      <c r="G595" s="241"/>
      <c r="H595" s="241"/>
      <c r="I595" s="241"/>
      <c r="J595" s="241"/>
    </row>
    <row r="596" spans="4:10" ht="14.25">
      <c r="D596" s="398"/>
      <c r="E596" s="399"/>
      <c r="F596" s="399"/>
      <c r="G596" s="241"/>
      <c r="H596" s="241"/>
      <c r="I596" s="241"/>
      <c r="J596" s="241"/>
    </row>
    <row r="597" spans="4:10" ht="14.25">
      <c r="D597" s="398"/>
      <c r="E597" s="399"/>
      <c r="F597" s="399"/>
      <c r="G597" s="241"/>
      <c r="H597" s="241"/>
      <c r="I597" s="241"/>
      <c r="J597" s="241"/>
    </row>
    <row r="598" spans="4:10" ht="14.25">
      <c r="D598" s="398"/>
      <c r="E598" s="399"/>
      <c r="F598" s="399"/>
      <c r="G598" s="241"/>
      <c r="H598" s="241"/>
      <c r="I598" s="241"/>
      <c r="J598" s="241"/>
    </row>
    <row r="599" spans="4:10" ht="14.25">
      <c r="D599" s="398"/>
      <c r="E599" s="399"/>
      <c r="F599" s="399"/>
      <c r="G599" s="241"/>
      <c r="H599" s="241"/>
      <c r="I599" s="241"/>
      <c r="J599" s="241"/>
    </row>
    <row r="600" spans="4:10" ht="14.25">
      <c r="D600" s="398"/>
      <c r="E600" s="399"/>
      <c r="F600" s="399"/>
      <c r="G600" s="241"/>
      <c r="H600" s="241"/>
      <c r="I600" s="241"/>
      <c r="J600" s="241"/>
    </row>
    <row r="601" spans="4:10" ht="14.25">
      <c r="D601" s="398"/>
      <c r="E601" s="399"/>
      <c r="F601" s="399"/>
      <c r="G601" s="241"/>
      <c r="H601" s="241"/>
      <c r="I601" s="241"/>
      <c r="J601" s="241"/>
    </row>
    <row r="602" spans="4:10" ht="14.25">
      <c r="D602" s="398"/>
      <c r="E602" s="399"/>
      <c r="F602" s="399"/>
      <c r="G602" s="241"/>
      <c r="H602" s="241"/>
      <c r="I602" s="241"/>
      <c r="J602" s="241"/>
    </row>
    <row r="603" spans="4:10" ht="14.25">
      <c r="D603" s="398"/>
      <c r="E603" s="399"/>
      <c r="F603" s="399"/>
      <c r="G603" s="241"/>
      <c r="H603" s="241"/>
      <c r="I603" s="241"/>
      <c r="J603" s="241"/>
    </row>
    <row r="604" spans="4:10" ht="14.25">
      <c r="D604" s="398"/>
      <c r="E604" s="399"/>
      <c r="F604" s="399"/>
      <c r="G604" s="241"/>
      <c r="H604" s="241"/>
      <c r="I604" s="241"/>
      <c r="J604" s="241"/>
    </row>
    <row r="605" spans="4:10" ht="14.25">
      <c r="D605" s="398"/>
      <c r="E605" s="399"/>
      <c r="F605" s="399"/>
      <c r="G605" s="241"/>
      <c r="H605" s="241"/>
      <c r="I605" s="241"/>
      <c r="J605" s="241"/>
    </row>
    <row r="606" spans="4:10" ht="14.25">
      <c r="D606" s="398"/>
      <c r="E606" s="399"/>
      <c r="F606" s="399"/>
      <c r="G606" s="241"/>
      <c r="H606" s="241"/>
      <c r="I606" s="241"/>
      <c r="J606" s="241"/>
    </row>
    <row r="607" spans="4:10" ht="14.25">
      <c r="D607" s="398"/>
      <c r="E607" s="399"/>
      <c r="F607" s="399"/>
      <c r="G607" s="241"/>
      <c r="H607" s="241"/>
      <c r="I607" s="241"/>
      <c r="J607" s="241"/>
    </row>
    <row r="608" spans="4:10" ht="14.25">
      <c r="D608" s="398"/>
      <c r="E608" s="399"/>
      <c r="F608" s="399"/>
      <c r="G608" s="241"/>
      <c r="H608" s="241"/>
      <c r="I608" s="241"/>
      <c r="J608" s="241"/>
    </row>
    <row r="609" spans="4:10" ht="14.25">
      <c r="D609" s="398"/>
      <c r="E609" s="399"/>
      <c r="F609" s="399"/>
      <c r="G609" s="241"/>
      <c r="H609" s="241"/>
      <c r="I609" s="241"/>
      <c r="J609" s="241"/>
    </row>
    <row r="610" spans="4:10" ht="14.25">
      <c r="D610" s="398"/>
      <c r="E610" s="399"/>
      <c r="F610" s="399"/>
      <c r="G610" s="241"/>
      <c r="H610" s="241"/>
      <c r="I610" s="241"/>
      <c r="J610" s="241"/>
    </row>
    <row r="611" spans="4:10" ht="14.25">
      <c r="D611" s="398"/>
      <c r="E611" s="399"/>
      <c r="F611" s="399"/>
      <c r="G611" s="241"/>
      <c r="H611" s="241"/>
      <c r="I611" s="241"/>
      <c r="J611" s="241"/>
    </row>
    <row r="612" spans="4:10" ht="14.25">
      <c r="D612" s="398"/>
      <c r="E612" s="399"/>
      <c r="F612" s="399"/>
      <c r="G612" s="241"/>
      <c r="H612" s="241"/>
      <c r="I612" s="241"/>
      <c r="J612" s="241"/>
    </row>
    <row r="613" spans="4:10" ht="14.25">
      <c r="D613" s="398"/>
      <c r="E613" s="399"/>
      <c r="F613" s="399"/>
      <c r="G613" s="241"/>
      <c r="H613" s="241"/>
      <c r="I613" s="241"/>
      <c r="J613" s="241"/>
    </row>
    <row r="614" spans="4:10" ht="14.25">
      <c r="D614" s="398"/>
      <c r="E614" s="399"/>
      <c r="F614" s="399"/>
      <c r="G614" s="241"/>
      <c r="H614" s="241"/>
      <c r="I614" s="241"/>
      <c r="J614" s="241"/>
    </row>
    <row r="615" spans="4:10" ht="14.25">
      <c r="D615" s="398"/>
      <c r="E615" s="399"/>
      <c r="F615" s="399"/>
      <c r="G615" s="241"/>
      <c r="H615" s="241"/>
      <c r="I615" s="241"/>
      <c r="J615" s="241"/>
    </row>
    <row r="616" spans="4:10" ht="14.25">
      <c r="D616" s="398"/>
      <c r="E616" s="399"/>
      <c r="F616" s="399"/>
      <c r="G616" s="241"/>
      <c r="H616" s="241"/>
      <c r="I616" s="241"/>
      <c r="J616" s="241"/>
    </row>
    <row r="617" spans="4:10" ht="14.25">
      <c r="D617" s="398"/>
      <c r="E617" s="399"/>
      <c r="F617" s="399"/>
      <c r="G617" s="241"/>
      <c r="H617" s="241"/>
      <c r="I617" s="241"/>
      <c r="J617" s="241"/>
    </row>
    <row r="618" spans="4:10" ht="14.25">
      <c r="D618" s="398"/>
      <c r="E618" s="399"/>
      <c r="F618" s="399"/>
      <c r="G618" s="241"/>
      <c r="H618" s="241"/>
      <c r="I618" s="241"/>
      <c r="J618" s="241"/>
    </row>
    <row r="619" spans="4:10" ht="14.25">
      <c r="D619" s="398"/>
      <c r="E619" s="399"/>
      <c r="F619" s="399"/>
      <c r="G619" s="241"/>
      <c r="H619" s="241"/>
      <c r="I619" s="241"/>
      <c r="J619" s="241"/>
    </row>
    <row r="620" spans="4:10" ht="14.25">
      <c r="D620" s="398"/>
      <c r="E620" s="399"/>
      <c r="F620" s="399"/>
      <c r="G620" s="241"/>
      <c r="H620" s="241"/>
      <c r="I620" s="241"/>
      <c r="J620" s="241"/>
    </row>
    <row r="621" spans="4:10" ht="14.25">
      <c r="D621" s="398"/>
      <c r="E621" s="399"/>
      <c r="F621" s="399"/>
      <c r="G621" s="241"/>
      <c r="H621" s="241"/>
      <c r="I621" s="241"/>
      <c r="J621" s="241"/>
    </row>
    <row r="622" spans="4:10" ht="14.25">
      <c r="D622" s="398"/>
      <c r="E622" s="399"/>
      <c r="F622" s="399"/>
      <c r="G622" s="241"/>
      <c r="H622" s="241"/>
      <c r="I622" s="241"/>
      <c r="J622" s="241"/>
    </row>
    <row r="623" spans="4:10" ht="14.25">
      <c r="D623" s="398"/>
      <c r="E623" s="399"/>
      <c r="F623" s="399"/>
      <c r="G623" s="241"/>
      <c r="H623" s="241"/>
      <c r="I623" s="241"/>
      <c r="J623" s="241"/>
    </row>
    <row r="624" spans="4:10" ht="14.25">
      <c r="D624" s="398"/>
      <c r="E624" s="399"/>
      <c r="F624" s="399"/>
      <c r="G624" s="241"/>
      <c r="H624" s="241"/>
      <c r="I624" s="241"/>
      <c r="J624" s="241"/>
    </row>
    <row r="625" spans="4:10" ht="14.25">
      <c r="D625" s="398"/>
      <c r="E625" s="399"/>
      <c r="F625" s="399"/>
      <c r="G625" s="241"/>
      <c r="H625" s="241"/>
      <c r="I625" s="241"/>
      <c r="J625" s="241"/>
    </row>
    <row r="626" spans="4:10" ht="14.25">
      <c r="D626" s="398"/>
      <c r="E626" s="399"/>
      <c r="F626" s="399"/>
      <c r="G626" s="241"/>
      <c r="H626" s="241"/>
      <c r="I626" s="241"/>
      <c r="J626" s="241"/>
    </row>
    <row r="627" spans="4:10" ht="14.25">
      <c r="D627" s="398"/>
      <c r="E627" s="399"/>
      <c r="F627" s="399"/>
      <c r="G627" s="241"/>
      <c r="H627" s="241"/>
      <c r="I627" s="241"/>
      <c r="J627" s="241"/>
    </row>
    <row r="628" spans="4:10" ht="14.25">
      <c r="D628" s="398"/>
      <c r="E628" s="399"/>
      <c r="F628" s="399"/>
      <c r="G628" s="241"/>
      <c r="H628" s="241"/>
      <c r="I628" s="241"/>
      <c r="J628" s="241"/>
    </row>
    <row r="629" spans="4:10" ht="14.25">
      <c r="D629" s="398"/>
      <c r="E629" s="399"/>
      <c r="F629" s="399"/>
      <c r="G629" s="241"/>
      <c r="H629" s="241"/>
      <c r="I629" s="241"/>
      <c r="J629" s="241"/>
    </row>
    <row r="630" spans="4:10" ht="14.25">
      <c r="D630" s="398"/>
      <c r="E630" s="399"/>
      <c r="F630" s="399"/>
      <c r="G630" s="241"/>
      <c r="H630" s="241"/>
      <c r="I630" s="241"/>
      <c r="J630" s="241"/>
    </row>
    <row r="631" spans="4:10" ht="14.25">
      <c r="D631" s="398"/>
      <c r="E631" s="399"/>
      <c r="F631" s="399"/>
      <c r="G631" s="241"/>
      <c r="H631" s="241"/>
      <c r="I631" s="241"/>
      <c r="J631" s="241"/>
    </row>
    <row r="632" spans="4:10" ht="14.25">
      <c r="D632" s="398"/>
      <c r="E632" s="399"/>
      <c r="F632" s="399"/>
      <c r="G632" s="241"/>
      <c r="H632" s="241"/>
      <c r="I632" s="241"/>
      <c r="J632" s="241"/>
    </row>
    <row r="633" spans="4:10" ht="14.25">
      <c r="D633" s="398"/>
      <c r="E633" s="399"/>
      <c r="F633" s="399"/>
      <c r="G633" s="241"/>
      <c r="H633" s="241"/>
      <c r="I633" s="241"/>
      <c r="J633" s="241"/>
    </row>
    <row r="634" spans="4:10" ht="14.25">
      <c r="D634" s="398"/>
      <c r="E634" s="399"/>
      <c r="F634" s="399"/>
      <c r="G634" s="241"/>
      <c r="H634" s="241"/>
      <c r="I634" s="241"/>
      <c r="J634" s="241"/>
    </row>
    <row r="635" spans="4:10" ht="14.25">
      <c r="D635" s="398"/>
      <c r="E635" s="399"/>
      <c r="F635" s="399"/>
      <c r="G635" s="241"/>
      <c r="H635" s="241"/>
      <c r="I635" s="241"/>
      <c r="J635" s="241"/>
    </row>
    <row r="636" spans="4:10" ht="14.25">
      <c r="D636" s="398"/>
      <c r="E636" s="399"/>
      <c r="F636" s="399"/>
      <c r="G636" s="241"/>
      <c r="H636" s="241"/>
      <c r="I636" s="241"/>
      <c r="J636" s="241"/>
    </row>
    <row r="637" spans="4:10" ht="14.25">
      <c r="D637" s="398"/>
      <c r="E637" s="399"/>
      <c r="F637" s="399"/>
      <c r="G637" s="241"/>
      <c r="H637" s="241"/>
      <c r="I637" s="241"/>
      <c r="J637" s="241"/>
    </row>
    <row r="638" spans="4:10" ht="14.25">
      <c r="D638" s="398"/>
      <c r="E638" s="399"/>
      <c r="F638" s="399"/>
      <c r="G638" s="241"/>
      <c r="H638" s="241"/>
      <c r="I638" s="241"/>
      <c r="J638" s="241"/>
    </row>
    <row r="639" spans="4:10" ht="14.25">
      <c r="D639" s="398"/>
      <c r="E639" s="399"/>
      <c r="F639" s="399"/>
      <c r="G639" s="241"/>
      <c r="H639" s="241"/>
      <c r="I639" s="241"/>
      <c r="J639" s="241"/>
    </row>
    <row r="640" spans="4:10" ht="14.25">
      <c r="D640" s="398"/>
      <c r="E640" s="399"/>
      <c r="F640" s="399"/>
      <c r="G640" s="241"/>
      <c r="H640" s="241"/>
      <c r="I640" s="241"/>
      <c r="J640" s="241"/>
    </row>
    <row r="641" spans="4:10" ht="14.25">
      <c r="D641" s="398"/>
      <c r="E641" s="399"/>
      <c r="F641" s="399"/>
      <c r="G641" s="241"/>
      <c r="H641" s="241"/>
      <c r="I641" s="241"/>
      <c r="J641" s="241"/>
    </row>
    <row r="642" spans="4:10" ht="14.25">
      <c r="D642" s="398"/>
      <c r="E642" s="399"/>
      <c r="F642" s="399"/>
      <c r="G642" s="241"/>
      <c r="H642" s="241"/>
      <c r="I642" s="241"/>
      <c r="J642" s="241"/>
    </row>
    <row r="643" spans="4:10" ht="14.25">
      <c r="D643" s="398"/>
      <c r="E643" s="399"/>
      <c r="F643" s="399"/>
      <c r="G643" s="241"/>
      <c r="H643" s="241"/>
      <c r="I643" s="241"/>
      <c r="J643" s="241"/>
    </row>
    <row r="644" spans="4:10" ht="14.25">
      <c r="D644" s="398"/>
      <c r="E644" s="399"/>
      <c r="F644" s="399"/>
      <c r="G644" s="241"/>
      <c r="H644" s="241"/>
      <c r="I644" s="241"/>
      <c r="J644" s="241"/>
    </row>
    <row r="645" spans="4:10" ht="14.25">
      <c r="D645" s="398"/>
      <c r="E645" s="399"/>
      <c r="F645" s="399"/>
      <c r="G645" s="241"/>
      <c r="H645" s="241"/>
      <c r="I645" s="241"/>
      <c r="J645" s="241"/>
    </row>
    <row r="646" spans="4:10" ht="14.25">
      <c r="D646" s="398"/>
      <c r="E646" s="399"/>
      <c r="F646" s="399"/>
      <c r="G646" s="241"/>
      <c r="H646" s="241"/>
      <c r="I646" s="241"/>
      <c r="J646" s="241"/>
    </row>
    <row r="647" spans="4:10" ht="14.25">
      <c r="D647" s="398"/>
      <c r="E647" s="399"/>
      <c r="F647" s="399"/>
      <c r="G647" s="241"/>
      <c r="H647" s="241"/>
      <c r="I647" s="241"/>
      <c r="J647" s="241"/>
    </row>
    <row r="648" spans="4:10" ht="14.25">
      <c r="D648" s="398"/>
      <c r="E648" s="399"/>
      <c r="F648" s="399"/>
      <c r="G648" s="241"/>
      <c r="H648" s="241"/>
      <c r="I648" s="241"/>
      <c r="J648" s="241"/>
    </row>
    <row r="649" spans="4:10" ht="14.25">
      <c r="D649" s="398"/>
      <c r="E649" s="399"/>
      <c r="F649" s="399"/>
      <c r="G649" s="241"/>
      <c r="H649" s="241"/>
      <c r="I649" s="241"/>
      <c r="J649" s="241"/>
    </row>
    <row r="650" spans="4:10" ht="14.25">
      <c r="D650" s="398"/>
      <c r="E650" s="399"/>
      <c r="F650" s="399"/>
      <c r="G650" s="241"/>
      <c r="H650" s="241"/>
      <c r="I650" s="241"/>
      <c r="J650" s="241"/>
    </row>
    <row r="651" spans="4:10" ht="14.25">
      <c r="D651" s="398"/>
      <c r="E651" s="399"/>
      <c r="F651" s="399"/>
      <c r="G651" s="241"/>
      <c r="H651" s="241"/>
      <c r="I651" s="241"/>
      <c r="J651" s="241"/>
    </row>
    <row r="652" spans="4:10" ht="14.25">
      <c r="D652" s="398"/>
      <c r="E652" s="399"/>
      <c r="F652" s="399"/>
      <c r="G652" s="241"/>
      <c r="H652" s="241"/>
      <c r="I652" s="241"/>
      <c r="J652" s="241"/>
    </row>
    <row r="653" spans="4:10" ht="14.25">
      <c r="D653" s="398"/>
      <c r="E653" s="399"/>
      <c r="F653" s="399"/>
      <c r="G653" s="241"/>
      <c r="H653" s="241"/>
      <c r="I653" s="241"/>
      <c r="J653" s="241"/>
    </row>
    <row r="654" spans="4:10" ht="14.25">
      <c r="D654" s="398"/>
      <c r="E654" s="399"/>
      <c r="F654" s="399"/>
      <c r="G654" s="241"/>
      <c r="H654" s="241"/>
      <c r="I654" s="241"/>
      <c r="J654" s="241"/>
    </row>
    <row r="655" spans="4:10" ht="14.25">
      <c r="D655" s="398"/>
      <c r="E655" s="399"/>
      <c r="F655" s="399"/>
      <c r="G655" s="241"/>
      <c r="H655" s="241"/>
      <c r="I655" s="241"/>
      <c r="J655" s="241"/>
    </row>
    <row r="656" spans="4:10" ht="14.25">
      <c r="D656" s="398"/>
      <c r="E656" s="399"/>
      <c r="F656" s="399"/>
      <c r="G656" s="241"/>
      <c r="H656" s="241"/>
      <c r="I656" s="241"/>
      <c r="J656" s="241"/>
    </row>
    <row r="657" spans="4:10" ht="14.25">
      <c r="D657" s="398"/>
      <c r="E657" s="399"/>
      <c r="F657" s="399"/>
      <c r="G657" s="241"/>
      <c r="H657" s="241"/>
      <c r="I657" s="241"/>
      <c r="J657" s="241"/>
    </row>
    <row r="658" spans="4:10" ht="14.25">
      <c r="D658" s="398"/>
      <c r="E658" s="399"/>
      <c r="F658" s="399"/>
      <c r="G658" s="241"/>
      <c r="H658" s="241"/>
      <c r="I658" s="241"/>
      <c r="J658" s="241"/>
    </row>
    <row r="659" spans="4:10" ht="14.25">
      <c r="D659" s="398"/>
      <c r="E659" s="399"/>
      <c r="F659" s="399"/>
      <c r="G659" s="241"/>
      <c r="H659" s="241"/>
      <c r="I659" s="241"/>
      <c r="J659" s="241"/>
    </row>
    <row r="660" spans="4:10" ht="14.25">
      <c r="D660" s="398"/>
      <c r="E660" s="399"/>
      <c r="F660" s="399"/>
      <c r="G660" s="241"/>
      <c r="H660" s="241"/>
      <c r="I660" s="241"/>
      <c r="J660" s="241"/>
    </row>
    <row r="661" spans="4:10" ht="14.25">
      <c r="D661" s="398"/>
      <c r="E661" s="399"/>
      <c r="F661" s="399"/>
      <c r="G661" s="241"/>
      <c r="H661" s="241"/>
      <c r="I661" s="241"/>
      <c r="J661" s="241"/>
    </row>
    <row r="662" spans="4:10" ht="14.25">
      <c r="D662" s="398"/>
      <c r="E662" s="399"/>
      <c r="F662" s="399"/>
      <c r="G662" s="241"/>
      <c r="H662" s="241"/>
      <c r="I662" s="241"/>
      <c r="J662" s="241"/>
    </row>
    <row r="663" spans="4:10" ht="14.25">
      <c r="D663" s="398"/>
      <c r="E663" s="399"/>
      <c r="F663" s="399"/>
      <c r="G663" s="241"/>
      <c r="H663" s="241"/>
      <c r="I663" s="241"/>
      <c r="J663" s="241"/>
    </row>
    <row r="664" spans="4:10" ht="14.25">
      <c r="D664" s="398"/>
      <c r="E664" s="399"/>
      <c r="F664" s="399"/>
      <c r="G664" s="241"/>
      <c r="H664" s="241"/>
      <c r="I664" s="241"/>
      <c r="J664" s="241"/>
    </row>
    <row r="665" spans="4:10" ht="14.25">
      <c r="D665" s="398"/>
      <c r="E665" s="399"/>
      <c r="F665" s="399"/>
      <c r="G665" s="241"/>
      <c r="H665" s="241"/>
      <c r="I665" s="241"/>
      <c r="J665" s="241"/>
    </row>
    <row r="666" spans="4:10" ht="14.25">
      <c r="D666" s="398"/>
      <c r="E666" s="399"/>
      <c r="F666" s="399"/>
      <c r="G666" s="241"/>
      <c r="H666" s="241"/>
      <c r="I666" s="241"/>
      <c r="J666" s="241"/>
    </row>
    <row r="667" spans="4:10" ht="14.25">
      <c r="D667" s="398"/>
      <c r="E667" s="399"/>
      <c r="F667" s="399"/>
      <c r="G667" s="241"/>
      <c r="H667" s="241"/>
      <c r="I667" s="241"/>
      <c r="J667" s="241"/>
    </row>
    <row r="668" spans="4:10" ht="14.25">
      <c r="D668" s="398"/>
      <c r="E668" s="399"/>
      <c r="F668" s="399"/>
      <c r="G668" s="241"/>
      <c r="H668" s="241"/>
      <c r="I668" s="241"/>
      <c r="J668" s="241"/>
    </row>
    <row r="669" spans="4:10" ht="14.25">
      <c r="D669" s="398"/>
      <c r="E669" s="399"/>
      <c r="F669" s="399"/>
      <c r="G669" s="241"/>
      <c r="H669" s="241"/>
      <c r="I669" s="241"/>
      <c r="J669" s="241"/>
    </row>
    <row r="670" spans="4:10" ht="14.25">
      <c r="D670" s="398"/>
      <c r="E670" s="399"/>
      <c r="F670" s="399"/>
      <c r="G670" s="241"/>
      <c r="H670" s="241"/>
      <c r="I670" s="241"/>
      <c r="J670" s="241"/>
    </row>
    <row r="671" spans="4:10" ht="14.25">
      <c r="D671" s="398"/>
      <c r="E671" s="399"/>
      <c r="F671" s="399"/>
      <c r="G671" s="241"/>
      <c r="H671" s="241"/>
      <c r="I671" s="241"/>
      <c r="J671" s="241"/>
    </row>
    <row r="672" spans="4:10" ht="14.25">
      <c r="D672" s="398"/>
      <c r="E672" s="399"/>
      <c r="F672" s="399"/>
      <c r="G672" s="241"/>
      <c r="H672" s="241"/>
      <c r="I672" s="241"/>
      <c r="J672" s="241"/>
    </row>
    <row r="673" spans="4:10" ht="14.25">
      <c r="D673" s="398"/>
      <c r="E673" s="399"/>
      <c r="F673" s="399"/>
      <c r="G673" s="241"/>
      <c r="H673" s="241"/>
      <c r="I673" s="241"/>
      <c r="J673" s="241"/>
    </row>
    <row r="674" spans="4:10" ht="14.25">
      <c r="D674" s="398"/>
      <c r="E674" s="399"/>
      <c r="F674" s="399"/>
      <c r="G674" s="241"/>
      <c r="H674" s="241"/>
      <c r="I674" s="241"/>
      <c r="J674" s="241"/>
    </row>
    <row r="675" spans="4:10" ht="14.25">
      <c r="D675" s="398"/>
      <c r="E675" s="399"/>
      <c r="F675" s="399"/>
      <c r="G675" s="241"/>
      <c r="H675" s="241"/>
      <c r="I675" s="241"/>
      <c r="J675" s="241"/>
    </row>
    <row r="676" spans="4:10" ht="14.25">
      <c r="D676" s="398"/>
      <c r="E676" s="399"/>
      <c r="F676" s="399"/>
      <c r="G676" s="241"/>
      <c r="H676" s="241"/>
      <c r="I676" s="241"/>
      <c r="J676" s="241"/>
    </row>
    <row r="677" spans="4:10" ht="14.25">
      <c r="D677" s="398"/>
      <c r="E677" s="399"/>
      <c r="F677" s="399"/>
      <c r="G677" s="241"/>
      <c r="H677" s="241"/>
      <c r="I677" s="241"/>
      <c r="J677" s="241"/>
    </row>
    <row r="678" spans="4:10" ht="14.25">
      <c r="D678" s="398"/>
      <c r="E678" s="399"/>
      <c r="F678" s="399"/>
      <c r="G678" s="241"/>
      <c r="H678" s="241"/>
      <c r="I678" s="241"/>
      <c r="J678" s="241"/>
    </row>
    <row r="679" spans="4:10" ht="14.25">
      <c r="D679" s="398"/>
      <c r="E679" s="399"/>
      <c r="F679" s="399"/>
      <c r="G679" s="241"/>
      <c r="H679" s="241"/>
      <c r="I679" s="241"/>
      <c r="J679" s="241"/>
    </row>
    <row r="680" spans="4:10" ht="14.25">
      <c r="D680" s="398"/>
      <c r="E680" s="399"/>
      <c r="F680" s="399"/>
      <c r="G680" s="241"/>
      <c r="H680" s="241"/>
      <c r="I680" s="241"/>
      <c r="J680" s="241"/>
    </row>
    <row r="681" spans="4:10" ht="14.25">
      <c r="D681" s="398"/>
      <c r="E681" s="399"/>
      <c r="F681" s="399"/>
      <c r="G681" s="241"/>
      <c r="H681" s="241"/>
      <c r="I681" s="241"/>
      <c r="J681" s="241"/>
    </row>
    <row r="682" spans="4:10" ht="14.25">
      <c r="D682" s="398"/>
      <c r="E682" s="399"/>
      <c r="F682" s="399"/>
      <c r="G682" s="241"/>
      <c r="H682" s="241"/>
      <c r="I682" s="241"/>
      <c r="J682" s="241"/>
    </row>
    <row r="683" spans="4:10" ht="14.25">
      <c r="D683" s="398"/>
      <c r="E683" s="399"/>
      <c r="F683" s="399"/>
      <c r="G683" s="241"/>
      <c r="H683" s="241"/>
      <c r="I683" s="241"/>
      <c r="J683" s="241"/>
    </row>
    <row r="684" spans="4:10" ht="14.25">
      <c r="D684" s="398"/>
      <c r="E684" s="399"/>
      <c r="F684" s="399"/>
      <c r="G684" s="241"/>
      <c r="H684" s="241"/>
      <c r="I684" s="241"/>
      <c r="J684" s="241"/>
    </row>
    <row r="685" spans="4:10" ht="14.25">
      <c r="D685" s="398"/>
      <c r="E685" s="399"/>
      <c r="F685" s="399"/>
      <c r="G685" s="241"/>
      <c r="H685" s="241"/>
      <c r="I685" s="241"/>
      <c r="J685" s="241"/>
    </row>
    <row r="686" spans="4:10" ht="14.25">
      <c r="D686" s="398"/>
      <c r="E686" s="399"/>
      <c r="F686" s="399"/>
      <c r="G686" s="241"/>
      <c r="H686" s="241"/>
      <c r="I686" s="241"/>
      <c r="J686" s="241"/>
    </row>
    <row r="687" spans="4:10" ht="14.25">
      <c r="D687" s="398"/>
      <c r="E687" s="399"/>
      <c r="F687" s="399"/>
      <c r="G687" s="241"/>
      <c r="H687" s="241"/>
      <c r="I687" s="241"/>
      <c r="J687" s="241"/>
    </row>
    <row r="688" spans="4:10" ht="14.25">
      <c r="D688" s="398"/>
      <c r="E688" s="399"/>
      <c r="F688" s="399"/>
      <c r="G688" s="241"/>
      <c r="H688" s="241"/>
      <c r="I688" s="241"/>
      <c r="J688" s="241"/>
    </row>
    <row r="689" spans="4:10" ht="14.25">
      <c r="D689" s="398"/>
      <c r="E689" s="399"/>
      <c r="F689" s="399"/>
      <c r="G689" s="241"/>
      <c r="H689" s="241"/>
      <c r="I689" s="241"/>
      <c r="J689" s="241"/>
    </row>
    <row r="690" spans="4:10" ht="14.25">
      <c r="D690" s="398"/>
      <c r="E690" s="399"/>
      <c r="F690" s="399"/>
      <c r="G690" s="241"/>
      <c r="H690" s="241"/>
      <c r="I690" s="241"/>
      <c r="J690" s="241"/>
    </row>
    <row r="691" spans="4:10" ht="14.25">
      <c r="D691" s="398"/>
      <c r="E691" s="399"/>
      <c r="F691" s="399"/>
      <c r="G691" s="241"/>
      <c r="H691" s="241"/>
      <c r="I691" s="241"/>
      <c r="J691" s="241"/>
    </row>
    <row r="692" spans="4:10" ht="14.25">
      <c r="D692" s="398"/>
      <c r="E692" s="399"/>
      <c r="F692" s="399"/>
      <c r="G692" s="241"/>
      <c r="H692" s="241"/>
      <c r="I692" s="241"/>
      <c r="J692" s="241"/>
    </row>
    <row r="693" spans="4:10" ht="14.25">
      <c r="D693" s="398"/>
      <c r="E693" s="399"/>
      <c r="F693" s="399"/>
      <c r="G693" s="241"/>
      <c r="H693" s="241"/>
      <c r="I693" s="241"/>
      <c r="J693" s="241"/>
    </row>
    <row r="694" spans="4:10" ht="14.25">
      <c r="D694" s="398"/>
      <c r="E694" s="399"/>
      <c r="F694" s="399"/>
      <c r="G694" s="241"/>
      <c r="H694" s="241"/>
      <c r="I694" s="241"/>
      <c r="J694" s="241"/>
    </row>
    <row r="695" spans="4:10" ht="14.25">
      <c r="D695" s="398"/>
      <c r="E695" s="399"/>
      <c r="F695" s="399"/>
      <c r="G695" s="241"/>
      <c r="H695" s="241"/>
      <c r="I695" s="241"/>
      <c r="J695" s="241"/>
    </row>
    <row r="696" spans="4:10" ht="14.25">
      <c r="D696" s="398"/>
      <c r="E696" s="399"/>
      <c r="F696" s="399"/>
      <c r="G696" s="241"/>
      <c r="H696" s="241"/>
      <c r="I696" s="241"/>
      <c r="J696" s="241"/>
    </row>
    <row r="697" spans="4:10" ht="14.25">
      <c r="D697" s="398"/>
      <c r="E697" s="399"/>
      <c r="F697" s="399"/>
      <c r="G697" s="241"/>
      <c r="H697" s="241"/>
      <c r="I697" s="241"/>
      <c r="J697" s="241"/>
    </row>
    <row r="698" spans="4:10" ht="14.25">
      <c r="D698" s="398"/>
      <c r="E698" s="399"/>
      <c r="F698" s="399"/>
      <c r="G698" s="241"/>
      <c r="H698" s="241"/>
      <c r="I698" s="241"/>
      <c r="J698" s="241"/>
    </row>
    <row r="699" spans="4:10" ht="14.25">
      <c r="D699" s="398"/>
      <c r="E699" s="399"/>
      <c r="F699" s="399"/>
      <c r="G699" s="241"/>
      <c r="H699" s="241"/>
      <c r="I699" s="241"/>
      <c r="J699" s="241"/>
    </row>
    <row r="700" spans="4:10" ht="14.25">
      <c r="D700" s="398"/>
      <c r="E700" s="399"/>
      <c r="F700" s="399"/>
      <c r="G700" s="241"/>
      <c r="H700" s="241"/>
      <c r="I700" s="241"/>
      <c r="J700" s="241"/>
    </row>
    <row r="701" spans="4:10" ht="14.25">
      <c r="D701" s="398"/>
      <c r="E701" s="399"/>
      <c r="F701" s="399"/>
      <c r="G701" s="241"/>
      <c r="H701" s="241"/>
      <c r="I701" s="241"/>
      <c r="J701" s="241"/>
    </row>
    <row r="702" spans="4:10" ht="14.25">
      <c r="D702" s="398"/>
      <c r="E702" s="399"/>
      <c r="F702" s="399"/>
      <c r="G702" s="241"/>
      <c r="H702" s="241"/>
      <c r="I702" s="241"/>
      <c r="J702" s="241"/>
    </row>
    <row r="703" spans="4:10" ht="14.25">
      <c r="D703" s="398"/>
      <c r="E703" s="399"/>
      <c r="F703" s="399"/>
      <c r="G703" s="241"/>
      <c r="H703" s="241"/>
      <c r="I703" s="241"/>
      <c r="J703" s="241"/>
    </row>
    <row r="704" spans="4:10" ht="14.25">
      <c r="D704" s="398"/>
      <c r="E704" s="399"/>
      <c r="F704" s="399"/>
      <c r="G704" s="241"/>
      <c r="H704" s="241"/>
      <c r="I704" s="241"/>
      <c r="J704" s="241"/>
    </row>
    <row r="705" spans="4:10" ht="14.25">
      <c r="D705" s="398"/>
      <c r="E705" s="399"/>
      <c r="F705" s="399"/>
      <c r="G705" s="241"/>
      <c r="H705" s="241"/>
      <c r="I705" s="241"/>
      <c r="J705" s="241"/>
    </row>
    <row r="706" spans="4:10" ht="14.25">
      <c r="D706" s="398"/>
      <c r="E706" s="399"/>
      <c r="F706" s="399"/>
      <c r="G706" s="241"/>
      <c r="H706" s="241"/>
      <c r="I706" s="241"/>
      <c r="J706" s="241"/>
    </row>
    <row r="707" spans="4:10" ht="14.25">
      <c r="D707" s="398"/>
      <c r="E707" s="399"/>
      <c r="F707" s="399"/>
      <c r="G707" s="241"/>
      <c r="H707" s="241"/>
      <c r="I707" s="241"/>
      <c r="J707" s="241"/>
    </row>
    <row r="708" spans="4:10" ht="14.25">
      <c r="D708" s="398"/>
      <c r="E708" s="399"/>
      <c r="F708" s="399"/>
      <c r="G708" s="241"/>
      <c r="H708" s="241"/>
      <c r="I708" s="241"/>
      <c r="J708" s="241"/>
    </row>
    <row r="709" spans="4:10" ht="14.25">
      <c r="D709" s="398"/>
      <c r="E709" s="399"/>
      <c r="F709" s="399"/>
      <c r="G709" s="241"/>
      <c r="H709" s="241"/>
      <c r="I709" s="241"/>
      <c r="J709" s="241"/>
    </row>
    <row r="710" spans="4:10" ht="14.25">
      <c r="D710" s="398"/>
      <c r="E710" s="399"/>
      <c r="F710" s="399"/>
      <c r="G710" s="241"/>
      <c r="H710" s="241"/>
      <c r="I710" s="241"/>
      <c r="J710" s="241"/>
    </row>
    <row r="711" spans="4:10" ht="14.25">
      <c r="D711" s="398"/>
      <c r="E711" s="399"/>
      <c r="F711" s="399"/>
      <c r="G711" s="241"/>
      <c r="H711" s="241"/>
      <c r="I711" s="241"/>
      <c r="J711" s="241"/>
    </row>
    <row r="712" spans="4:10" ht="14.25">
      <c r="D712" s="398"/>
      <c r="E712" s="399"/>
      <c r="F712" s="399"/>
      <c r="G712" s="241"/>
      <c r="H712" s="241"/>
      <c r="I712" s="241"/>
      <c r="J712" s="241"/>
    </row>
    <row r="713" spans="4:10" ht="14.25">
      <c r="D713" s="398"/>
      <c r="E713" s="399"/>
      <c r="F713" s="399"/>
      <c r="G713" s="241"/>
      <c r="H713" s="241"/>
      <c r="I713" s="241"/>
      <c r="J713" s="241"/>
    </row>
    <row r="714" spans="4:10" ht="14.25">
      <c r="D714" s="398"/>
      <c r="E714" s="399"/>
      <c r="F714" s="399"/>
      <c r="G714" s="241"/>
      <c r="H714" s="241"/>
      <c r="I714" s="241"/>
      <c r="J714" s="241"/>
    </row>
    <row r="715" spans="4:10" ht="14.25">
      <c r="D715" s="398"/>
      <c r="E715" s="399"/>
      <c r="F715" s="399"/>
      <c r="G715" s="241"/>
      <c r="H715" s="241"/>
      <c r="I715" s="241"/>
      <c r="J715" s="241"/>
    </row>
    <row r="716" spans="4:10" ht="14.25">
      <c r="D716" s="398"/>
      <c r="E716" s="399"/>
      <c r="F716" s="399"/>
      <c r="G716" s="241"/>
      <c r="H716" s="241"/>
      <c r="I716" s="241"/>
      <c r="J716" s="241"/>
    </row>
    <row r="717" spans="4:10" ht="14.25">
      <c r="D717" s="398"/>
      <c r="E717" s="399"/>
      <c r="F717" s="399"/>
      <c r="G717" s="241"/>
      <c r="H717" s="241"/>
      <c r="I717" s="241"/>
      <c r="J717" s="241"/>
    </row>
    <row r="718" spans="4:10" ht="14.25">
      <c r="D718" s="398"/>
      <c r="E718" s="399"/>
      <c r="F718" s="399"/>
      <c r="G718" s="241"/>
      <c r="H718" s="241"/>
      <c r="I718" s="241"/>
      <c r="J718" s="241"/>
    </row>
    <row r="719" spans="4:10" ht="14.25">
      <c r="D719" s="398"/>
      <c r="E719" s="399"/>
      <c r="F719" s="399"/>
      <c r="G719" s="241"/>
      <c r="H719" s="241"/>
      <c r="I719" s="241"/>
      <c r="J719" s="241"/>
    </row>
    <row r="720" spans="4:10" ht="14.25">
      <c r="D720" s="398"/>
      <c r="E720" s="399"/>
      <c r="F720" s="399"/>
      <c r="G720" s="241"/>
      <c r="H720" s="241"/>
      <c r="I720" s="241"/>
      <c r="J720" s="241"/>
    </row>
    <row r="721" spans="4:10" ht="14.25">
      <c r="D721" s="398"/>
      <c r="E721" s="399"/>
      <c r="F721" s="399"/>
      <c r="G721" s="241"/>
      <c r="H721" s="241"/>
      <c r="I721" s="241"/>
      <c r="J721" s="241"/>
    </row>
    <row r="722" spans="4:10" ht="14.25">
      <c r="D722" s="398"/>
      <c r="E722" s="399"/>
      <c r="F722" s="399"/>
      <c r="G722" s="241"/>
      <c r="H722" s="241"/>
      <c r="I722" s="241"/>
      <c r="J722" s="241"/>
    </row>
    <row r="723" spans="4:10" ht="14.25">
      <c r="D723" s="398"/>
      <c r="E723" s="399"/>
      <c r="F723" s="399"/>
      <c r="G723" s="241"/>
      <c r="H723" s="241"/>
      <c r="I723" s="241"/>
      <c r="J723" s="241"/>
    </row>
    <row r="724" spans="4:10" ht="14.25">
      <c r="D724" s="398"/>
      <c r="E724" s="399"/>
      <c r="F724" s="399"/>
      <c r="G724" s="241"/>
      <c r="H724" s="241"/>
      <c r="I724" s="241"/>
      <c r="J724" s="241"/>
    </row>
    <row r="725" spans="4:10" ht="14.25">
      <c r="D725" s="398"/>
      <c r="E725" s="399"/>
      <c r="F725" s="399"/>
      <c r="G725" s="241"/>
      <c r="H725" s="241"/>
      <c r="I725" s="241"/>
      <c r="J725" s="241"/>
    </row>
    <row r="726" spans="4:10" ht="14.25">
      <c r="D726" s="398"/>
      <c r="E726" s="399"/>
      <c r="F726" s="399"/>
      <c r="G726" s="241"/>
      <c r="H726" s="241"/>
      <c r="I726" s="241"/>
      <c r="J726" s="241"/>
    </row>
    <row r="727" spans="4:10" ht="14.25">
      <c r="D727" s="398"/>
      <c r="E727" s="399"/>
      <c r="F727" s="399"/>
      <c r="G727" s="241"/>
      <c r="H727" s="241"/>
      <c r="I727" s="241"/>
      <c r="J727" s="241"/>
    </row>
    <row r="728" spans="4:10" ht="14.25">
      <c r="D728" s="398"/>
      <c r="E728" s="399"/>
      <c r="F728" s="399"/>
      <c r="G728" s="241"/>
      <c r="H728" s="241"/>
      <c r="I728" s="241"/>
      <c r="J728" s="241"/>
    </row>
    <row r="729" spans="4:10" ht="14.25">
      <c r="D729" s="398"/>
      <c r="E729" s="399"/>
      <c r="F729" s="399"/>
      <c r="G729" s="241"/>
      <c r="H729" s="241"/>
      <c r="I729" s="241"/>
      <c r="J729" s="241"/>
    </row>
    <row r="730" spans="4:10" ht="14.25">
      <c r="D730" s="398"/>
      <c r="E730" s="399"/>
      <c r="F730" s="399"/>
      <c r="G730" s="241"/>
      <c r="H730" s="241"/>
      <c r="I730" s="241"/>
      <c r="J730" s="241"/>
    </row>
    <row r="731" spans="4:10" ht="14.25">
      <c r="D731" s="398"/>
      <c r="E731" s="399"/>
      <c r="F731" s="399"/>
      <c r="G731" s="241"/>
      <c r="H731" s="241"/>
      <c r="I731" s="241"/>
      <c r="J731" s="241"/>
    </row>
    <row r="732" spans="4:10" ht="14.25">
      <c r="D732" s="398"/>
      <c r="E732" s="399"/>
      <c r="F732" s="399"/>
      <c r="G732" s="241"/>
      <c r="H732" s="241"/>
      <c r="I732" s="241"/>
      <c r="J732" s="241"/>
    </row>
    <row r="733" spans="4:10" ht="14.25">
      <c r="D733" s="398"/>
      <c r="E733" s="399"/>
      <c r="F733" s="399"/>
      <c r="G733" s="241"/>
      <c r="H733" s="241"/>
      <c r="I733" s="241"/>
      <c r="J733" s="241"/>
    </row>
    <row r="734" spans="4:10" ht="14.25">
      <c r="D734" s="398"/>
      <c r="E734" s="399"/>
      <c r="F734" s="399"/>
      <c r="G734" s="241"/>
      <c r="H734" s="241"/>
      <c r="I734" s="241"/>
      <c r="J734" s="241"/>
    </row>
    <row r="735" spans="4:10" ht="14.25">
      <c r="D735" s="398"/>
      <c r="E735" s="399"/>
      <c r="F735" s="399"/>
      <c r="G735" s="241"/>
      <c r="H735" s="241"/>
      <c r="I735" s="241"/>
      <c r="J735" s="241"/>
    </row>
    <row r="736" spans="4:10" ht="14.25">
      <c r="D736" s="398"/>
      <c r="E736" s="399"/>
      <c r="F736" s="399"/>
      <c r="G736" s="241"/>
      <c r="H736" s="241"/>
      <c r="I736" s="241"/>
      <c r="J736" s="241"/>
    </row>
    <row r="737" spans="4:10" ht="14.25">
      <c r="D737" s="398"/>
      <c r="E737" s="399"/>
      <c r="F737" s="399"/>
      <c r="G737" s="241"/>
      <c r="H737" s="241"/>
      <c r="I737" s="241"/>
      <c r="J737" s="241"/>
    </row>
    <row r="738" spans="4:10" ht="14.25">
      <c r="D738" s="398"/>
      <c r="E738" s="399"/>
      <c r="F738" s="399"/>
      <c r="G738" s="241"/>
      <c r="H738" s="241"/>
      <c r="I738" s="241"/>
      <c r="J738" s="241"/>
    </row>
    <row r="739" spans="4:10" ht="14.25">
      <c r="D739" s="398"/>
      <c r="E739" s="399"/>
      <c r="F739" s="399"/>
      <c r="G739" s="241"/>
      <c r="H739" s="241"/>
      <c r="I739" s="241"/>
      <c r="J739" s="241"/>
    </row>
    <row r="740" spans="4:10" ht="14.25">
      <c r="D740" s="398"/>
      <c r="E740" s="399"/>
      <c r="F740" s="399"/>
      <c r="G740" s="241"/>
      <c r="H740" s="241"/>
      <c r="I740" s="241"/>
      <c r="J740" s="241"/>
    </row>
    <row r="741" spans="4:10" ht="14.25">
      <c r="D741" s="398"/>
      <c r="E741" s="399"/>
      <c r="F741" s="399"/>
      <c r="G741" s="241"/>
      <c r="H741" s="241"/>
      <c r="I741" s="241"/>
      <c r="J741" s="241"/>
    </row>
    <row r="742" spans="4:10" ht="14.25">
      <c r="D742" s="398"/>
      <c r="E742" s="399"/>
      <c r="F742" s="399"/>
      <c r="G742" s="241"/>
      <c r="H742" s="241"/>
      <c r="I742" s="241"/>
      <c r="J742" s="241"/>
    </row>
    <row r="743" spans="4:10" ht="14.25">
      <c r="D743" s="398"/>
      <c r="E743" s="399"/>
      <c r="F743" s="399"/>
      <c r="G743" s="241"/>
      <c r="H743" s="241"/>
      <c r="I743" s="241"/>
      <c r="J743" s="241"/>
    </row>
    <row r="744" spans="4:10" ht="14.25">
      <c r="D744" s="398"/>
      <c r="E744" s="399"/>
      <c r="F744" s="399"/>
      <c r="G744" s="241"/>
      <c r="H744" s="241"/>
      <c r="I744" s="241"/>
      <c r="J744" s="241"/>
    </row>
    <row r="745" spans="4:10" ht="14.25">
      <c r="D745" s="398"/>
      <c r="E745" s="399"/>
      <c r="F745" s="399"/>
      <c r="G745" s="241"/>
      <c r="H745" s="241"/>
      <c r="I745" s="241"/>
      <c r="J745" s="241"/>
    </row>
    <row r="746" spans="4:10" ht="14.25">
      <c r="D746" s="398"/>
      <c r="E746" s="399"/>
      <c r="F746" s="399"/>
      <c r="G746" s="241"/>
      <c r="H746" s="241"/>
      <c r="I746" s="241"/>
      <c r="J746" s="241"/>
    </row>
    <row r="747" spans="4:10" ht="14.25">
      <c r="D747" s="398"/>
      <c r="E747" s="399"/>
      <c r="F747" s="399"/>
      <c r="G747" s="241"/>
      <c r="H747" s="241"/>
      <c r="I747" s="241"/>
      <c r="J747" s="241"/>
    </row>
    <row r="748" spans="4:10" ht="14.25">
      <c r="D748" s="398"/>
      <c r="E748" s="399"/>
      <c r="F748" s="399"/>
      <c r="G748" s="241"/>
      <c r="H748" s="241"/>
      <c r="I748" s="241"/>
      <c r="J748" s="241"/>
    </row>
    <row r="749" spans="4:10" ht="14.25">
      <c r="D749" s="398"/>
      <c r="E749" s="399"/>
      <c r="F749" s="399"/>
      <c r="G749" s="241"/>
      <c r="H749" s="241"/>
      <c r="I749" s="241"/>
      <c r="J749" s="241"/>
    </row>
    <row r="750" spans="4:10" ht="14.25">
      <c r="D750" s="398"/>
      <c r="E750" s="399"/>
      <c r="F750" s="399"/>
      <c r="G750" s="241"/>
      <c r="H750" s="241"/>
      <c r="I750" s="241"/>
      <c r="J750" s="241"/>
    </row>
    <row r="751" spans="4:10" ht="14.25">
      <c r="D751" s="398"/>
      <c r="E751" s="399"/>
      <c r="F751" s="399"/>
      <c r="G751" s="241"/>
      <c r="H751" s="241"/>
      <c r="I751" s="241"/>
      <c r="J751" s="241"/>
    </row>
    <row r="752" spans="4:10" ht="14.25">
      <c r="D752" s="398"/>
      <c r="E752" s="399"/>
      <c r="F752" s="399"/>
      <c r="G752" s="241"/>
      <c r="H752" s="241"/>
      <c r="I752" s="241"/>
      <c r="J752" s="241"/>
    </row>
    <row r="753" spans="4:10" ht="14.25">
      <c r="D753" s="398"/>
      <c r="E753" s="399"/>
      <c r="F753" s="399"/>
      <c r="G753" s="241"/>
      <c r="H753" s="241"/>
      <c r="I753" s="241"/>
      <c r="J753" s="241"/>
    </row>
    <row r="754" spans="4:10" ht="14.25">
      <c r="D754" s="398"/>
      <c r="E754" s="399"/>
      <c r="F754" s="399"/>
      <c r="G754" s="241"/>
      <c r="H754" s="241"/>
      <c r="I754" s="241"/>
      <c r="J754" s="241"/>
    </row>
    <row r="755" spans="4:10" ht="14.25">
      <c r="D755" s="398"/>
      <c r="E755" s="399"/>
      <c r="F755" s="399"/>
      <c r="G755" s="241"/>
      <c r="H755" s="241"/>
      <c r="I755" s="241"/>
      <c r="J755" s="241"/>
    </row>
    <row r="756" spans="4:10" ht="14.25">
      <c r="D756" s="398"/>
      <c r="E756" s="399"/>
      <c r="F756" s="399"/>
      <c r="G756" s="241"/>
      <c r="H756" s="241"/>
      <c r="I756" s="241"/>
      <c r="J756" s="241"/>
    </row>
    <row r="757" spans="4:10" ht="14.25">
      <c r="D757" s="398"/>
      <c r="E757" s="399"/>
      <c r="F757" s="399"/>
      <c r="G757" s="241"/>
      <c r="H757" s="241"/>
      <c r="I757" s="241"/>
      <c r="J757" s="241"/>
    </row>
    <row r="758" spans="4:10" ht="14.25">
      <c r="D758" s="398"/>
      <c r="E758" s="399"/>
      <c r="F758" s="399"/>
      <c r="G758" s="241"/>
      <c r="H758" s="241"/>
      <c r="I758" s="241"/>
      <c r="J758" s="241"/>
    </row>
    <row r="759" spans="4:10" ht="14.25">
      <c r="D759" s="398"/>
      <c r="E759" s="399"/>
      <c r="F759" s="399"/>
      <c r="G759" s="241"/>
      <c r="H759" s="241"/>
      <c r="I759" s="241"/>
      <c r="J759" s="241"/>
    </row>
    <row r="760" spans="4:10" ht="14.25">
      <c r="D760" s="398"/>
      <c r="E760" s="399"/>
      <c r="F760" s="399"/>
      <c r="G760" s="241"/>
      <c r="H760" s="241"/>
      <c r="I760" s="241"/>
      <c r="J760" s="241"/>
    </row>
    <row r="761" spans="4:10" ht="14.25">
      <c r="D761" s="398"/>
      <c r="E761" s="399"/>
      <c r="F761" s="399"/>
      <c r="G761" s="241"/>
      <c r="H761" s="241"/>
      <c r="I761" s="241"/>
      <c r="J761" s="241"/>
    </row>
    <row r="762" spans="4:10" ht="14.25">
      <c r="D762" s="398"/>
      <c r="E762" s="399"/>
      <c r="F762" s="399"/>
      <c r="G762" s="241"/>
      <c r="H762" s="241"/>
      <c r="I762" s="241"/>
      <c r="J762" s="241"/>
    </row>
    <row r="763" spans="4:10" ht="14.25">
      <c r="D763" s="398"/>
      <c r="E763" s="399"/>
      <c r="F763" s="399"/>
      <c r="G763" s="241"/>
      <c r="H763" s="241"/>
      <c r="I763" s="241"/>
      <c r="J763" s="241"/>
    </row>
    <row r="764" spans="4:10" ht="14.25">
      <c r="D764" s="398"/>
      <c r="E764" s="399"/>
      <c r="F764" s="399"/>
      <c r="G764" s="241"/>
      <c r="H764" s="241"/>
      <c r="I764" s="241"/>
      <c r="J764" s="241"/>
    </row>
    <row r="765" spans="4:10" ht="14.25">
      <c r="D765" s="398"/>
      <c r="E765" s="399"/>
      <c r="F765" s="399"/>
      <c r="G765" s="241"/>
      <c r="H765" s="241"/>
      <c r="I765" s="241"/>
      <c r="J765" s="241"/>
    </row>
    <row r="766" spans="4:10" ht="14.25">
      <c r="D766" s="398"/>
      <c r="E766" s="399"/>
      <c r="F766" s="399"/>
      <c r="G766" s="241"/>
      <c r="H766" s="241"/>
      <c r="I766" s="241"/>
      <c r="J766" s="241"/>
    </row>
    <row r="767" spans="4:10" ht="14.25">
      <c r="D767" s="398"/>
      <c r="E767" s="399"/>
      <c r="F767" s="399"/>
      <c r="G767" s="241"/>
      <c r="H767" s="241"/>
      <c r="I767" s="241"/>
      <c r="J767" s="241"/>
    </row>
    <row r="768" spans="4:10" ht="14.25">
      <c r="D768" s="398"/>
      <c r="E768" s="399"/>
      <c r="F768" s="399"/>
      <c r="G768" s="241"/>
      <c r="H768" s="241"/>
      <c r="I768" s="241"/>
      <c r="J768" s="241"/>
    </row>
    <row r="769" spans="4:10" ht="14.25">
      <c r="D769" s="398"/>
      <c r="E769" s="399"/>
      <c r="F769" s="399"/>
      <c r="G769" s="241"/>
      <c r="H769" s="241"/>
      <c r="I769" s="241"/>
      <c r="J769" s="241"/>
    </row>
    <row r="770" spans="4:10" ht="14.25">
      <c r="D770" s="398"/>
      <c r="E770" s="399"/>
      <c r="F770" s="399"/>
      <c r="G770" s="241"/>
      <c r="H770" s="241"/>
      <c r="I770" s="241"/>
      <c r="J770" s="241"/>
    </row>
    <row r="771" spans="4:10" ht="14.25">
      <c r="D771" s="398"/>
      <c r="E771" s="399"/>
      <c r="F771" s="399"/>
      <c r="G771" s="241"/>
      <c r="H771" s="241"/>
      <c r="I771" s="241"/>
      <c r="J771" s="241"/>
    </row>
    <row r="772" spans="4:10" ht="14.25">
      <c r="D772" s="398"/>
      <c r="E772" s="399"/>
      <c r="F772" s="399"/>
      <c r="G772" s="241"/>
      <c r="H772" s="241"/>
      <c r="I772" s="241"/>
      <c r="J772" s="241"/>
    </row>
    <row r="773" spans="4:10" ht="14.25">
      <c r="D773" s="398"/>
      <c r="E773" s="399"/>
      <c r="F773" s="399"/>
      <c r="G773" s="241"/>
      <c r="H773" s="241"/>
      <c r="I773" s="241"/>
      <c r="J773" s="241"/>
    </row>
    <row r="774" spans="4:10" ht="14.25">
      <c r="D774" s="398"/>
      <c r="E774" s="399"/>
      <c r="F774" s="399"/>
      <c r="G774" s="241"/>
      <c r="H774" s="241"/>
      <c r="I774" s="241"/>
      <c r="J774" s="241"/>
    </row>
    <row r="775" spans="4:10" ht="14.25">
      <c r="D775" s="398"/>
      <c r="E775" s="399"/>
      <c r="F775" s="399"/>
      <c r="G775" s="241"/>
      <c r="H775" s="241"/>
      <c r="I775" s="241"/>
      <c r="J775" s="241"/>
    </row>
    <row r="776" spans="4:10" ht="14.25">
      <c r="D776" s="398"/>
      <c r="E776" s="399"/>
      <c r="F776" s="399"/>
      <c r="G776" s="241"/>
      <c r="H776" s="241"/>
      <c r="I776" s="241"/>
      <c r="J776" s="241"/>
    </row>
    <row r="777" spans="4:10" ht="14.25">
      <c r="D777" s="398"/>
      <c r="E777" s="399"/>
      <c r="F777" s="399"/>
      <c r="G777" s="241"/>
      <c r="H777" s="241"/>
      <c r="I777" s="241"/>
      <c r="J777" s="241"/>
    </row>
    <row r="778" spans="4:10" ht="14.25">
      <c r="D778" s="398"/>
      <c r="E778" s="399"/>
      <c r="F778" s="399"/>
      <c r="G778" s="241"/>
      <c r="H778" s="241"/>
      <c r="I778" s="241"/>
      <c r="J778" s="241"/>
    </row>
    <row r="779" spans="4:10" ht="14.25">
      <c r="D779" s="398"/>
      <c r="E779" s="399"/>
      <c r="F779" s="399"/>
      <c r="G779" s="241"/>
      <c r="H779" s="241"/>
      <c r="I779" s="241"/>
      <c r="J779" s="241"/>
    </row>
    <row r="780" spans="4:10" ht="14.25">
      <c r="D780" s="398"/>
      <c r="E780" s="399"/>
      <c r="F780" s="399"/>
      <c r="G780" s="241"/>
      <c r="H780" s="241"/>
      <c r="I780" s="241"/>
      <c r="J780" s="241"/>
    </row>
    <row r="781" spans="4:10" ht="14.25">
      <c r="D781" s="398"/>
      <c r="E781" s="399"/>
      <c r="F781" s="399"/>
      <c r="G781" s="241"/>
      <c r="H781" s="241"/>
      <c r="I781" s="241"/>
      <c r="J781" s="241"/>
    </row>
    <row r="782" spans="4:10" ht="14.25">
      <c r="D782" s="398"/>
      <c r="E782" s="399"/>
      <c r="F782" s="399"/>
      <c r="G782" s="241"/>
      <c r="H782" s="241"/>
      <c r="I782" s="241"/>
      <c r="J782" s="241"/>
    </row>
    <row r="783" spans="4:10" ht="14.25">
      <c r="D783" s="398"/>
      <c r="E783" s="399"/>
      <c r="F783" s="399"/>
      <c r="G783" s="241"/>
      <c r="H783" s="241"/>
      <c r="I783" s="241"/>
      <c r="J783" s="241"/>
    </row>
    <row r="784" spans="4:10" ht="14.25">
      <c r="D784" s="398"/>
      <c r="E784" s="399"/>
      <c r="F784" s="399"/>
      <c r="G784" s="241"/>
      <c r="H784" s="241"/>
      <c r="I784" s="241"/>
      <c r="J784" s="241"/>
    </row>
    <row r="785" spans="4:10" ht="14.25">
      <c r="D785" s="398"/>
      <c r="E785" s="399"/>
      <c r="F785" s="399"/>
      <c r="G785" s="241"/>
      <c r="H785" s="241"/>
      <c r="I785" s="241"/>
      <c r="J785" s="241"/>
    </row>
    <row r="786" spans="4:10" ht="14.25">
      <c r="D786" s="398"/>
      <c r="E786" s="399"/>
      <c r="F786" s="399"/>
      <c r="G786" s="241"/>
      <c r="H786" s="241"/>
      <c r="I786" s="241"/>
      <c r="J786" s="241"/>
    </row>
    <row r="787" spans="4:10" ht="14.25">
      <c r="D787" s="398"/>
      <c r="E787" s="399"/>
      <c r="F787" s="399"/>
      <c r="G787" s="241"/>
      <c r="H787" s="241"/>
      <c r="I787" s="241"/>
      <c r="J787" s="241"/>
    </row>
    <row r="788" spans="4:10" ht="14.25">
      <c r="D788" s="398"/>
      <c r="E788" s="399"/>
      <c r="F788" s="399"/>
      <c r="G788" s="241"/>
      <c r="H788" s="241"/>
      <c r="I788" s="241"/>
      <c r="J788" s="241"/>
    </row>
    <row r="789" spans="4:10" ht="14.25">
      <c r="D789" s="398"/>
      <c r="E789" s="399"/>
      <c r="F789" s="399"/>
      <c r="G789" s="241"/>
      <c r="H789" s="241"/>
      <c r="I789" s="241"/>
      <c r="J789" s="241"/>
    </row>
    <row r="790" spans="4:10" ht="14.25">
      <c r="D790" s="398"/>
      <c r="E790" s="399"/>
      <c r="F790" s="399"/>
      <c r="G790" s="241"/>
      <c r="H790" s="241"/>
      <c r="I790" s="241"/>
      <c r="J790" s="241"/>
    </row>
    <row r="791" spans="4:10" ht="14.25">
      <c r="D791" s="398"/>
      <c r="E791" s="399"/>
      <c r="F791" s="399"/>
      <c r="G791" s="241"/>
      <c r="H791" s="241"/>
      <c r="I791" s="241"/>
      <c r="J791" s="241"/>
    </row>
    <row r="792" spans="4:10" ht="14.25">
      <c r="D792" s="398"/>
      <c r="E792" s="399"/>
      <c r="F792" s="399"/>
      <c r="G792" s="241"/>
      <c r="H792" s="241"/>
      <c r="I792" s="241"/>
      <c r="J792" s="241"/>
    </row>
    <row r="793" spans="4:10" ht="14.25">
      <c r="D793" s="398"/>
      <c r="E793" s="399"/>
      <c r="F793" s="399"/>
      <c r="G793" s="241"/>
      <c r="H793" s="241"/>
      <c r="I793" s="241"/>
      <c r="J793" s="241"/>
    </row>
    <row r="794" spans="4:10" ht="14.25">
      <c r="D794" s="398"/>
      <c r="E794" s="399"/>
      <c r="F794" s="399"/>
      <c r="G794" s="241"/>
      <c r="H794" s="241"/>
      <c r="I794" s="241"/>
      <c r="J794" s="241"/>
    </row>
    <row r="795" spans="4:10" ht="14.25">
      <c r="D795" s="398"/>
      <c r="E795" s="399"/>
      <c r="F795" s="399"/>
      <c r="G795" s="241"/>
      <c r="H795" s="241"/>
      <c r="I795" s="241"/>
      <c r="J795" s="241"/>
    </row>
    <row r="796" spans="4:10" ht="14.25">
      <c r="D796" s="398"/>
      <c r="E796" s="399"/>
      <c r="F796" s="399"/>
      <c r="G796" s="241"/>
      <c r="H796" s="241"/>
      <c r="I796" s="241"/>
      <c r="J796" s="241"/>
    </row>
    <row r="797" spans="4:10" ht="14.25">
      <c r="D797" s="398"/>
      <c r="E797" s="399"/>
      <c r="F797" s="399"/>
      <c r="G797" s="241"/>
      <c r="H797" s="241"/>
      <c r="I797" s="241"/>
      <c r="J797" s="241"/>
    </row>
    <row r="798" spans="4:10" ht="14.25">
      <c r="D798" s="398"/>
      <c r="E798" s="399"/>
      <c r="F798" s="399"/>
      <c r="G798" s="241"/>
      <c r="H798" s="241"/>
      <c r="I798" s="241"/>
      <c r="J798" s="241"/>
    </row>
    <row r="799" spans="4:10" ht="14.25">
      <c r="D799" s="398"/>
      <c r="E799" s="399"/>
      <c r="F799" s="399"/>
      <c r="G799" s="241"/>
      <c r="H799" s="241"/>
      <c r="I799" s="241"/>
      <c r="J799" s="241"/>
    </row>
    <row r="800" spans="4:10" ht="14.25">
      <c r="D800" s="398"/>
      <c r="E800" s="399"/>
      <c r="F800" s="399"/>
      <c r="G800" s="241"/>
      <c r="H800" s="241"/>
      <c r="I800" s="241"/>
      <c r="J800" s="241"/>
    </row>
    <row r="801" spans="4:10" ht="14.25">
      <c r="D801" s="398"/>
      <c r="E801" s="399"/>
      <c r="F801" s="399"/>
      <c r="G801" s="241"/>
      <c r="H801" s="241"/>
      <c r="I801" s="241"/>
      <c r="J801" s="241"/>
    </row>
    <row r="802" spans="4:10" ht="14.25">
      <c r="D802" s="398"/>
      <c r="E802" s="399"/>
      <c r="F802" s="399"/>
      <c r="G802" s="241"/>
      <c r="H802" s="241"/>
      <c r="I802" s="241"/>
      <c r="J802" s="241"/>
    </row>
    <row r="803" spans="4:10" ht="14.25">
      <c r="D803" s="398"/>
      <c r="E803" s="399"/>
      <c r="F803" s="399"/>
      <c r="G803" s="241"/>
      <c r="H803" s="241"/>
      <c r="I803" s="241"/>
      <c r="J803" s="241"/>
    </row>
    <row r="804" spans="4:10" ht="14.25">
      <c r="D804" s="398"/>
      <c r="E804" s="399"/>
      <c r="F804" s="399"/>
      <c r="G804" s="241"/>
      <c r="H804" s="241"/>
      <c r="I804" s="241"/>
      <c r="J804" s="241"/>
    </row>
    <row r="805" spans="4:10" ht="14.25">
      <c r="D805" s="398"/>
      <c r="E805" s="399"/>
      <c r="F805" s="399"/>
      <c r="G805" s="241"/>
      <c r="H805" s="241"/>
      <c r="I805" s="241"/>
      <c r="J805" s="241"/>
    </row>
    <row r="806" spans="4:10" ht="14.25">
      <c r="D806" s="398"/>
      <c r="E806" s="399"/>
      <c r="F806" s="399"/>
      <c r="G806" s="241"/>
      <c r="H806" s="241"/>
      <c r="I806" s="241"/>
      <c r="J806" s="241"/>
    </row>
    <row r="807" spans="4:10" ht="14.25">
      <c r="D807" s="398"/>
      <c r="E807" s="399"/>
      <c r="F807" s="399"/>
      <c r="G807" s="241"/>
      <c r="H807" s="241"/>
      <c r="I807" s="241"/>
      <c r="J807" s="241"/>
    </row>
    <row r="808" spans="4:10" ht="14.25">
      <c r="D808" s="398"/>
      <c r="E808" s="399"/>
      <c r="F808" s="399"/>
      <c r="G808" s="241"/>
      <c r="H808" s="241"/>
      <c r="I808" s="241"/>
      <c r="J808" s="241"/>
    </row>
    <row r="809" spans="4:10" ht="14.25">
      <c r="D809" s="398"/>
      <c r="E809" s="399"/>
      <c r="F809" s="399"/>
      <c r="G809" s="241"/>
      <c r="H809" s="241"/>
      <c r="I809" s="241"/>
      <c r="J809" s="241"/>
    </row>
    <row r="810" spans="4:10" ht="14.25">
      <c r="D810" s="398"/>
      <c r="E810" s="399"/>
      <c r="F810" s="399"/>
      <c r="G810" s="241"/>
      <c r="H810" s="241"/>
      <c r="I810" s="241"/>
      <c r="J810" s="241"/>
    </row>
    <row r="811" spans="4:10" ht="14.25">
      <c r="D811" s="398"/>
      <c r="E811" s="399"/>
      <c r="F811" s="399"/>
      <c r="G811" s="241"/>
      <c r="H811" s="241"/>
      <c r="I811" s="241"/>
      <c r="J811" s="241"/>
    </row>
    <row r="812" spans="4:10" ht="14.25">
      <c r="D812" s="398"/>
      <c r="E812" s="399"/>
      <c r="F812" s="399"/>
      <c r="G812" s="241"/>
      <c r="H812" s="241"/>
      <c r="I812" s="241"/>
      <c r="J812" s="241"/>
    </row>
    <row r="813" spans="4:10" ht="14.25">
      <c r="D813" s="398"/>
      <c r="E813" s="399"/>
      <c r="F813" s="399"/>
      <c r="G813" s="241"/>
      <c r="H813" s="241"/>
      <c r="I813" s="241"/>
      <c r="J813" s="241"/>
    </row>
    <row r="814" spans="4:10" ht="14.25">
      <c r="D814" s="398"/>
      <c r="E814" s="399"/>
      <c r="F814" s="399"/>
      <c r="G814" s="241"/>
      <c r="H814" s="241"/>
      <c r="I814" s="241"/>
      <c r="J814" s="241"/>
    </row>
    <row r="815" spans="4:10" ht="14.25">
      <c r="D815" s="398"/>
      <c r="E815" s="399"/>
      <c r="F815" s="399"/>
      <c r="G815" s="241"/>
      <c r="H815" s="241"/>
      <c r="I815" s="241"/>
      <c r="J815" s="241"/>
    </row>
    <row r="816" spans="4:10" ht="14.25">
      <c r="D816" s="398"/>
      <c r="E816" s="399"/>
      <c r="F816" s="399"/>
      <c r="G816" s="241"/>
      <c r="H816" s="241"/>
      <c r="I816" s="241"/>
      <c r="J816" s="241"/>
    </row>
    <row r="817" spans="4:10" ht="14.25">
      <c r="D817" s="398"/>
      <c r="E817" s="399"/>
      <c r="F817" s="399"/>
      <c r="G817" s="241"/>
      <c r="H817" s="241"/>
      <c r="I817" s="241"/>
      <c r="J817" s="241"/>
    </row>
    <row r="818" spans="4:10" ht="14.25">
      <c r="D818" s="398"/>
      <c r="E818" s="399"/>
      <c r="F818" s="399"/>
      <c r="G818" s="241"/>
      <c r="H818" s="241"/>
      <c r="I818" s="241"/>
      <c r="J818" s="241"/>
    </row>
    <row r="819" spans="4:10" ht="14.25">
      <c r="D819" s="398"/>
      <c r="E819" s="399"/>
      <c r="F819" s="399"/>
      <c r="G819" s="241"/>
      <c r="H819" s="241"/>
      <c r="I819" s="241"/>
      <c r="J819" s="241"/>
    </row>
    <row r="820" spans="4:10" ht="14.25">
      <c r="D820" s="398"/>
      <c r="E820" s="399"/>
      <c r="F820" s="399"/>
      <c r="G820" s="241"/>
      <c r="H820" s="241"/>
      <c r="I820" s="241"/>
      <c r="J820" s="241"/>
    </row>
    <row r="821" spans="4:10" ht="14.25">
      <c r="D821" s="398"/>
      <c r="E821" s="399"/>
      <c r="F821" s="399"/>
      <c r="G821" s="241"/>
      <c r="H821" s="241"/>
      <c r="I821" s="241"/>
      <c r="J821" s="241"/>
    </row>
    <row r="822" spans="4:10" ht="14.25">
      <c r="D822" s="398"/>
      <c r="E822" s="399"/>
      <c r="F822" s="399"/>
      <c r="G822" s="241"/>
      <c r="H822" s="241"/>
      <c r="I822" s="241"/>
      <c r="J822" s="241"/>
    </row>
    <row r="823" spans="4:10" ht="14.25">
      <c r="D823" s="398"/>
      <c r="E823" s="399"/>
      <c r="F823" s="399"/>
      <c r="G823" s="241"/>
      <c r="H823" s="241"/>
      <c r="I823" s="241"/>
      <c r="J823" s="241"/>
    </row>
    <row r="824" spans="4:10" ht="14.25">
      <c r="D824" s="398"/>
      <c r="E824" s="399"/>
      <c r="F824" s="399"/>
      <c r="G824" s="241"/>
      <c r="H824" s="241"/>
      <c r="I824" s="241"/>
      <c r="J824" s="241"/>
    </row>
    <row r="825" spans="4:10" ht="14.25">
      <c r="D825" s="398"/>
      <c r="E825" s="399"/>
      <c r="F825" s="399"/>
      <c r="G825" s="241"/>
      <c r="H825" s="241"/>
      <c r="I825" s="241"/>
      <c r="J825" s="241"/>
    </row>
    <row r="826" spans="4:10" ht="14.25">
      <c r="D826" s="398"/>
      <c r="E826" s="399"/>
      <c r="F826" s="399"/>
      <c r="G826" s="241"/>
      <c r="H826" s="241"/>
      <c r="I826" s="241"/>
      <c r="J826" s="241"/>
    </row>
    <row r="827" spans="4:10" ht="14.25">
      <c r="D827" s="398"/>
      <c r="E827" s="399"/>
      <c r="F827" s="399"/>
      <c r="G827" s="241"/>
      <c r="H827" s="241"/>
      <c r="I827" s="241"/>
      <c r="J827" s="241"/>
    </row>
    <row r="828" spans="4:10" ht="14.25">
      <c r="D828" s="398"/>
      <c r="E828" s="399"/>
      <c r="F828" s="399"/>
      <c r="G828" s="241"/>
      <c r="H828" s="241"/>
      <c r="I828" s="241"/>
      <c r="J828" s="241"/>
    </row>
    <row r="829" spans="4:10" ht="14.25">
      <c r="D829" s="398"/>
      <c r="E829" s="399"/>
      <c r="F829" s="399"/>
      <c r="G829" s="241"/>
      <c r="H829" s="241"/>
      <c r="I829" s="241"/>
      <c r="J829" s="241"/>
    </row>
    <row r="830" spans="4:10" ht="14.25">
      <c r="D830" s="398"/>
      <c r="E830" s="399"/>
      <c r="F830" s="399"/>
      <c r="G830" s="241"/>
      <c r="H830" s="241"/>
      <c r="I830" s="241"/>
      <c r="J830" s="241"/>
    </row>
    <row r="831" spans="4:10" ht="14.25">
      <c r="D831" s="398"/>
      <c r="E831" s="399"/>
      <c r="F831" s="399"/>
      <c r="G831" s="241"/>
      <c r="H831" s="241"/>
      <c r="I831" s="241"/>
      <c r="J831" s="241"/>
    </row>
    <row r="832" spans="4:10" ht="14.25">
      <c r="D832" s="398"/>
      <c r="E832" s="399"/>
      <c r="F832" s="399"/>
      <c r="G832" s="241"/>
      <c r="H832" s="241"/>
      <c r="I832" s="241"/>
      <c r="J832" s="241"/>
    </row>
    <row r="833" spans="4:10" ht="14.25">
      <c r="D833" s="398"/>
      <c r="E833" s="399"/>
      <c r="F833" s="399"/>
      <c r="G833" s="241"/>
      <c r="H833" s="241"/>
      <c r="I833" s="241"/>
      <c r="J833" s="241"/>
    </row>
    <row r="834" spans="4:10" ht="14.25">
      <c r="D834" s="398"/>
      <c r="E834" s="399"/>
      <c r="F834" s="399"/>
      <c r="G834" s="241"/>
      <c r="H834" s="241"/>
      <c r="I834" s="241"/>
      <c r="J834" s="241"/>
    </row>
    <row r="835" spans="4:10" ht="14.25">
      <c r="D835" s="398"/>
      <c r="E835" s="399"/>
      <c r="F835" s="399"/>
      <c r="G835" s="241"/>
      <c r="H835" s="241"/>
      <c r="I835" s="241"/>
      <c r="J835" s="241"/>
    </row>
    <row r="836" spans="4:10" ht="14.25">
      <c r="D836" s="398"/>
      <c r="E836" s="399"/>
      <c r="F836" s="399"/>
      <c r="G836" s="241"/>
      <c r="H836" s="241"/>
      <c r="I836" s="241"/>
      <c r="J836" s="241"/>
    </row>
    <row r="837" spans="4:10" ht="14.25">
      <c r="D837" s="398"/>
      <c r="E837" s="399"/>
      <c r="F837" s="399"/>
      <c r="G837" s="241"/>
      <c r="H837" s="241"/>
      <c r="I837" s="241"/>
      <c r="J837" s="241"/>
    </row>
    <row r="838" spans="4:10" ht="14.25">
      <c r="D838" s="398"/>
      <c r="E838" s="399"/>
      <c r="F838" s="399"/>
      <c r="G838" s="241"/>
      <c r="H838" s="241"/>
      <c r="I838" s="241"/>
      <c r="J838" s="241"/>
    </row>
    <row r="839" spans="4:10" ht="14.25">
      <c r="D839" s="398"/>
      <c r="E839" s="399"/>
      <c r="F839" s="399"/>
      <c r="G839" s="241"/>
      <c r="H839" s="241"/>
      <c r="I839" s="241"/>
      <c r="J839" s="241"/>
    </row>
    <row r="840" spans="4:10" ht="14.25">
      <c r="D840" s="398"/>
      <c r="E840" s="399"/>
      <c r="F840" s="399"/>
      <c r="G840" s="241"/>
      <c r="H840" s="241"/>
      <c r="I840" s="241"/>
      <c r="J840" s="241"/>
    </row>
    <row r="841" spans="4:10" ht="14.25">
      <c r="D841" s="398"/>
      <c r="E841" s="399"/>
      <c r="F841" s="399"/>
      <c r="G841" s="241"/>
      <c r="H841" s="241"/>
      <c r="I841" s="241"/>
      <c r="J841" s="241"/>
    </row>
    <row r="842" spans="4:10" ht="14.25">
      <c r="D842" s="398"/>
      <c r="E842" s="399"/>
      <c r="F842" s="399"/>
      <c r="G842" s="241"/>
      <c r="H842" s="241"/>
      <c r="I842" s="241"/>
      <c r="J842" s="241"/>
    </row>
    <row r="843" spans="4:10" ht="14.25">
      <c r="D843" s="398"/>
      <c r="E843" s="399"/>
      <c r="F843" s="399"/>
      <c r="G843" s="241"/>
      <c r="H843" s="241"/>
      <c r="I843" s="241"/>
      <c r="J843" s="241"/>
    </row>
    <row r="844" spans="4:10" ht="14.25">
      <c r="D844" s="398"/>
      <c r="E844" s="399"/>
      <c r="F844" s="399"/>
      <c r="G844" s="241"/>
      <c r="H844" s="241"/>
      <c r="I844" s="241"/>
      <c r="J844" s="241"/>
    </row>
    <row r="845" spans="4:10" ht="14.25">
      <c r="D845" s="398"/>
      <c r="E845" s="399"/>
      <c r="F845" s="399"/>
      <c r="G845" s="241"/>
      <c r="H845" s="241"/>
      <c r="I845" s="241"/>
      <c r="J845" s="241"/>
    </row>
    <row r="846" spans="4:10" ht="14.25">
      <c r="D846" s="398"/>
      <c r="E846" s="399"/>
      <c r="F846" s="399"/>
      <c r="G846" s="241"/>
      <c r="H846" s="241"/>
      <c r="I846" s="241"/>
      <c r="J846" s="241"/>
    </row>
    <row r="847" spans="4:10" ht="14.25">
      <c r="D847" s="398"/>
      <c r="E847" s="399"/>
      <c r="F847" s="399"/>
      <c r="G847" s="241"/>
      <c r="H847" s="241"/>
      <c r="I847" s="241"/>
      <c r="J847" s="241"/>
    </row>
    <row r="848" spans="4:10" ht="14.25">
      <c r="D848" s="398"/>
      <c r="E848" s="399"/>
      <c r="F848" s="399"/>
      <c r="G848" s="241"/>
      <c r="H848" s="241"/>
      <c r="I848" s="241"/>
      <c r="J848" s="241"/>
    </row>
    <row r="849" spans="4:10" ht="14.25">
      <c r="D849" s="398"/>
      <c r="E849" s="399"/>
      <c r="F849" s="399"/>
      <c r="G849" s="241"/>
      <c r="H849" s="241"/>
      <c r="I849" s="241"/>
      <c r="J849" s="241"/>
    </row>
    <row r="850" spans="4:10" ht="14.25">
      <c r="D850" s="398"/>
      <c r="E850" s="399"/>
      <c r="F850" s="399"/>
      <c r="G850" s="241"/>
      <c r="H850" s="241"/>
      <c r="I850" s="241"/>
      <c r="J850" s="241"/>
    </row>
    <row r="851" spans="4:10" ht="14.25">
      <c r="D851" s="398"/>
      <c r="E851" s="399"/>
      <c r="F851" s="399"/>
      <c r="G851" s="241"/>
      <c r="H851" s="241"/>
      <c r="I851" s="241"/>
      <c r="J851" s="241"/>
    </row>
    <row r="852" spans="4:10" ht="14.25">
      <c r="D852" s="398"/>
      <c r="E852" s="399"/>
      <c r="F852" s="399"/>
      <c r="G852" s="241"/>
      <c r="H852" s="241"/>
      <c r="I852" s="241"/>
      <c r="J852" s="241"/>
    </row>
    <row r="853" spans="4:10" ht="14.25">
      <c r="D853" s="398"/>
      <c r="E853" s="399"/>
      <c r="F853" s="399"/>
      <c r="G853" s="241"/>
      <c r="H853" s="241"/>
      <c r="I853" s="241"/>
      <c r="J853" s="241"/>
    </row>
    <row r="854" spans="4:10" ht="14.25">
      <c r="D854" s="398"/>
      <c r="E854" s="399"/>
      <c r="F854" s="399"/>
      <c r="G854" s="241"/>
      <c r="H854" s="241"/>
      <c r="I854" s="241"/>
      <c r="J854" s="241"/>
    </row>
    <row r="855" spans="4:10" ht="14.25">
      <c r="D855" s="398"/>
      <c r="E855" s="399"/>
      <c r="F855" s="399"/>
      <c r="G855" s="241"/>
      <c r="H855" s="241"/>
      <c r="I855" s="241"/>
      <c r="J855" s="241"/>
    </row>
    <row r="856" spans="4:10" ht="14.25">
      <c r="D856" s="398"/>
      <c r="E856" s="399"/>
      <c r="F856" s="399"/>
      <c r="G856" s="241"/>
      <c r="H856" s="241"/>
      <c r="I856" s="241"/>
      <c r="J856" s="241"/>
    </row>
    <row r="857" spans="4:10" ht="14.25">
      <c r="D857" s="398"/>
      <c r="E857" s="399"/>
      <c r="F857" s="399"/>
      <c r="G857" s="241"/>
      <c r="H857" s="241"/>
      <c r="I857" s="241"/>
      <c r="J857" s="241"/>
    </row>
    <row r="858" spans="4:10" ht="14.25">
      <c r="D858" s="398"/>
      <c r="E858" s="399"/>
      <c r="F858" s="399"/>
      <c r="G858" s="241"/>
      <c r="H858" s="241"/>
      <c r="I858" s="241"/>
      <c r="J858" s="241"/>
    </row>
    <row r="859" spans="4:10" ht="14.25">
      <c r="D859" s="398"/>
      <c r="E859" s="399"/>
      <c r="F859" s="399"/>
      <c r="G859" s="241"/>
      <c r="H859" s="241"/>
      <c r="I859" s="241"/>
      <c r="J859" s="241"/>
    </row>
    <row r="860" spans="4:10" ht="14.25">
      <c r="D860" s="398"/>
      <c r="E860" s="399"/>
      <c r="F860" s="399"/>
      <c r="G860" s="241"/>
      <c r="H860" s="241"/>
      <c r="I860" s="241"/>
      <c r="J860" s="241"/>
    </row>
    <row r="861" spans="4:10" ht="14.25">
      <c r="D861" s="398"/>
      <c r="E861" s="399"/>
      <c r="F861" s="399"/>
      <c r="G861" s="241"/>
      <c r="H861" s="241"/>
      <c r="I861" s="241"/>
      <c r="J861" s="241"/>
    </row>
    <row r="862" spans="4:10" ht="14.25">
      <c r="D862" s="398"/>
      <c r="E862" s="399"/>
      <c r="F862" s="399"/>
      <c r="G862" s="241"/>
      <c r="H862" s="241"/>
      <c r="I862" s="241"/>
      <c r="J862" s="241"/>
    </row>
    <row r="863" spans="4:10" ht="14.25">
      <c r="D863" s="398"/>
      <c r="E863" s="399"/>
      <c r="F863" s="399"/>
      <c r="G863" s="241"/>
      <c r="H863" s="241"/>
      <c r="I863" s="241"/>
      <c r="J863" s="241"/>
    </row>
    <row r="864" spans="4:10" ht="14.25">
      <c r="D864" s="398"/>
      <c r="E864" s="399"/>
      <c r="F864" s="399"/>
      <c r="G864" s="241"/>
      <c r="H864" s="241"/>
      <c r="I864" s="241"/>
      <c r="J864" s="241"/>
    </row>
    <row r="865" spans="4:10" ht="14.25">
      <c r="D865" s="398"/>
      <c r="E865" s="399"/>
      <c r="F865" s="399"/>
      <c r="G865" s="241"/>
      <c r="H865" s="241"/>
      <c r="I865" s="241"/>
      <c r="J865" s="241"/>
    </row>
    <row r="866" spans="4:10" ht="14.25">
      <c r="D866" s="398"/>
      <c r="E866" s="399"/>
      <c r="F866" s="399"/>
      <c r="G866" s="241"/>
      <c r="H866" s="241"/>
      <c r="I866" s="241"/>
      <c r="J866" s="241"/>
    </row>
    <row r="867" spans="4:10" ht="14.25">
      <c r="D867" s="398"/>
      <c r="E867" s="399"/>
      <c r="F867" s="399"/>
      <c r="G867" s="241"/>
      <c r="H867" s="241"/>
      <c r="I867" s="241"/>
      <c r="J867" s="241"/>
    </row>
    <row r="868" spans="4:10" ht="14.25">
      <c r="D868" s="398"/>
      <c r="E868" s="399"/>
      <c r="F868" s="399"/>
      <c r="G868" s="241"/>
      <c r="H868" s="241"/>
      <c r="I868" s="241"/>
      <c r="J868" s="241"/>
    </row>
    <row r="869" spans="4:10" ht="14.25">
      <c r="D869" s="398"/>
      <c r="E869" s="399"/>
      <c r="F869" s="399"/>
      <c r="G869" s="241"/>
      <c r="H869" s="241"/>
      <c r="I869" s="241"/>
      <c r="J869" s="241"/>
    </row>
    <row r="870" spans="4:10" ht="14.25">
      <c r="D870" s="398"/>
      <c r="E870" s="399"/>
      <c r="F870" s="399"/>
      <c r="G870" s="241"/>
      <c r="H870" s="241"/>
      <c r="I870" s="241"/>
      <c r="J870" s="241"/>
    </row>
    <row r="871" spans="4:10" ht="14.25">
      <c r="D871" s="398"/>
      <c r="E871" s="399"/>
      <c r="F871" s="399"/>
      <c r="G871" s="241"/>
      <c r="H871" s="241"/>
      <c r="I871" s="241"/>
      <c r="J871" s="241"/>
    </row>
    <row r="872" spans="4:10" ht="14.25">
      <c r="D872" s="398"/>
      <c r="E872" s="399"/>
      <c r="F872" s="399"/>
      <c r="G872" s="241"/>
      <c r="H872" s="241"/>
      <c r="I872" s="241"/>
      <c r="J872" s="241"/>
    </row>
    <row r="873" spans="4:10" ht="14.25">
      <c r="D873" s="398"/>
      <c r="E873" s="399"/>
      <c r="F873" s="399"/>
      <c r="G873" s="241"/>
      <c r="H873" s="241"/>
      <c r="I873" s="241"/>
      <c r="J873" s="241"/>
    </row>
    <row r="874" spans="4:10" ht="14.25">
      <c r="D874" s="398"/>
      <c r="E874" s="399"/>
      <c r="F874" s="399"/>
      <c r="G874" s="241"/>
      <c r="H874" s="241"/>
      <c r="I874" s="241"/>
      <c r="J874" s="241"/>
    </row>
    <row r="875" spans="4:10" ht="14.25">
      <c r="D875" s="398"/>
      <c r="E875" s="399"/>
      <c r="F875" s="399"/>
      <c r="G875" s="241"/>
      <c r="H875" s="241"/>
      <c r="I875" s="241"/>
      <c r="J875" s="241"/>
    </row>
    <row r="876" spans="4:10" ht="14.25">
      <c r="D876" s="398"/>
      <c r="E876" s="399"/>
      <c r="F876" s="399"/>
      <c r="G876" s="241"/>
      <c r="H876" s="241"/>
      <c r="I876" s="241"/>
      <c r="J876" s="241"/>
    </row>
    <row r="877" spans="4:10" ht="14.25">
      <c r="D877" s="398"/>
      <c r="E877" s="399"/>
      <c r="F877" s="399"/>
      <c r="G877" s="241"/>
      <c r="H877" s="241"/>
      <c r="I877" s="241"/>
      <c r="J877" s="241"/>
    </row>
    <row r="878" spans="4:10" ht="14.25">
      <c r="D878" s="398"/>
      <c r="E878" s="399"/>
      <c r="F878" s="399"/>
      <c r="G878" s="241"/>
      <c r="H878" s="241"/>
      <c r="I878" s="241"/>
      <c r="J878" s="241"/>
    </row>
    <row r="879" spans="4:10" ht="14.25">
      <c r="D879" s="398"/>
      <c r="E879" s="399"/>
      <c r="F879" s="399"/>
      <c r="G879" s="241"/>
      <c r="H879" s="241"/>
      <c r="I879" s="241"/>
      <c r="J879" s="241"/>
    </row>
    <row r="880" spans="4:10" ht="14.25">
      <c r="D880" s="398"/>
      <c r="E880" s="399"/>
      <c r="F880" s="399"/>
      <c r="G880" s="241"/>
      <c r="H880" s="241"/>
      <c r="I880" s="241"/>
      <c r="J880" s="241"/>
    </row>
    <row r="881" spans="4:10" ht="14.25">
      <c r="D881" s="398"/>
      <c r="E881" s="399"/>
      <c r="F881" s="399"/>
      <c r="G881" s="241"/>
      <c r="H881" s="241"/>
      <c r="I881" s="241"/>
      <c r="J881" s="241"/>
    </row>
    <row r="882" spans="4:10" ht="14.25">
      <c r="D882" s="398"/>
      <c r="E882" s="399"/>
      <c r="F882" s="399"/>
      <c r="G882" s="241"/>
      <c r="H882" s="241"/>
      <c r="I882" s="241"/>
      <c r="J882" s="241"/>
    </row>
    <row r="883" spans="4:10" ht="14.25">
      <c r="D883" s="398"/>
      <c r="E883" s="399"/>
      <c r="F883" s="399"/>
      <c r="G883" s="241"/>
      <c r="H883" s="241"/>
      <c r="I883" s="241"/>
      <c r="J883" s="241"/>
    </row>
    <row r="884" spans="4:10" ht="14.25">
      <c r="D884" s="398"/>
      <c r="E884" s="399"/>
      <c r="F884" s="399"/>
      <c r="G884" s="241"/>
      <c r="H884" s="241"/>
      <c r="I884" s="241"/>
      <c r="J884" s="241"/>
    </row>
    <row r="885" spans="4:10" ht="14.25">
      <c r="D885" s="398"/>
      <c r="E885" s="399"/>
      <c r="F885" s="399"/>
      <c r="G885" s="241"/>
      <c r="H885" s="241"/>
      <c r="I885" s="241"/>
      <c r="J885" s="241"/>
    </row>
    <row r="886" spans="4:10" ht="14.25">
      <c r="D886" s="398"/>
      <c r="E886" s="399"/>
      <c r="F886" s="399"/>
      <c r="G886" s="241"/>
      <c r="H886" s="241"/>
      <c r="I886" s="241"/>
      <c r="J886" s="241"/>
    </row>
    <row r="887" spans="4:10" ht="14.25">
      <c r="D887" s="398"/>
      <c r="E887" s="399"/>
      <c r="F887" s="399"/>
      <c r="G887" s="241"/>
      <c r="H887" s="241"/>
      <c r="I887" s="241"/>
      <c r="J887" s="241"/>
    </row>
    <row r="888" spans="4:10" ht="14.25">
      <c r="D888" s="398"/>
      <c r="E888" s="399"/>
      <c r="F888" s="399"/>
      <c r="G888" s="241"/>
      <c r="H888" s="241"/>
      <c r="I888" s="241"/>
      <c r="J888" s="241"/>
    </row>
    <row r="889" spans="4:10" ht="14.25">
      <c r="D889" s="398"/>
      <c r="E889" s="399"/>
      <c r="F889" s="399"/>
      <c r="G889" s="241"/>
      <c r="H889" s="241"/>
      <c r="I889" s="241"/>
      <c r="J889" s="241"/>
    </row>
    <row r="890" spans="4:10" ht="14.25">
      <c r="D890" s="398"/>
      <c r="E890" s="399"/>
      <c r="F890" s="399"/>
      <c r="G890" s="241"/>
      <c r="H890" s="241"/>
      <c r="I890" s="241"/>
      <c r="J890" s="241"/>
    </row>
    <row r="891" spans="4:10" ht="14.25">
      <c r="D891" s="398"/>
      <c r="E891" s="399"/>
      <c r="F891" s="399"/>
      <c r="G891" s="241"/>
      <c r="H891" s="241"/>
      <c r="I891" s="241"/>
      <c r="J891" s="241"/>
    </row>
    <row r="892" spans="4:10" ht="14.25">
      <c r="D892" s="398"/>
      <c r="E892" s="399"/>
      <c r="F892" s="399"/>
      <c r="G892" s="241"/>
      <c r="H892" s="241"/>
      <c r="I892" s="241"/>
      <c r="J892" s="241"/>
    </row>
    <row r="893" spans="4:10" ht="14.25">
      <c r="D893" s="398"/>
      <c r="E893" s="399"/>
      <c r="F893" s="399"/>
      <c r="G893" s="241"/>
      <c r="H893" s="241"/>
      <c r="I893" s="241"/>
      <c r="J893" s="241"/>
    </row>
    <row r="894" spans="4:10" ht="14.25">
      <c r="D894" s="398"/>
      <c r="E894" s="399"/>
      <c r="F894" s="399"/>
      <c r="G894" s="241"/>
      <c r="H894" s="241"/>
      <c r="I894" s="241"/>
      <c r="J894" s="241"/>
    </row>
    <row r="895" spans="4:10" ht="14.25">
      <c r="D895" s="398"/>
      <c r="E895" s="399"/>
      <c r="F895" s="399"/>
      <c r="G895" s="241"/>
      <c r="H895" s="241"/>
      <c r="I895" s="241"/>
      <c r="J895" s="241"/>
    </row>
    <row r="896" spans="4:10" ht="14.25">
      <c r="D896" s="398"/>
      <c r="E896" s="399"/>
      <c r="F896" s="399"/>
      <c r="G896" s="241"/>
      <c r="H896" s="241"/>
      <c r="I896" s="241"/>
      <c r="J896" s="241"/>
    </row>
    <row r="897" spans="4:10" ht="14.25">
      <c r="D897" s="398"/>
      <c r="E897" s="399"/>
      <c r="F897" s="399"/>
      <c r="G897" s="241"/>
      <c r="H897" s="241"/>
      <c r="I897" s="241"/>
      <c r="J897" s="241"/>
    </row>
    <row r="898" spans="4:10" ht="14.25">
      <c r="D898" s="398"/>
      <c r="E898" s="399"/>
      <c r="F898" s="399"/>
      <c r="G898" s="241"/>
      <c r="H898" s="241"/>
      <c r="I898" s="241"/>
      <c r="J898" s="241"/>
    </row>
    <row r="899" spans="4:10" ht="14.25">
      <c r="D899" s="398"/>
      <c r="E899" s="399"/>
      <c r="F899" s="399"/>
      <c r="G899" s="241"/>
      <c r="H899" s="241"/>
      <c r="I899" s="241"/>
      <c r="J899" s="241"/>
    </row>
    <row r="900" spans="4:10" ht="14.25">
      <c r="D900" s="398"/>
      <c r="E900" s="399"/>
      <c r="F900" s="399"/>
      <c r="G900" s="241"/>
      <c r="H900" s="241"/>
      <c r="I900" s="241"/>
      <c r="J900" s="241"/>
    </row>
    <row r="901" spans="4:10" ht="14.25">
      <c r="D901" s="398"/>
      <c r="E901" s="399"/>
      <c r="F901" s="399"/>
      <c r="G901" s="241"/>
      <c r="H901" s="241"/>
      <c r="I901" s="241"/>
      <c r="J901" s="241"/>
    </row>
    <row r="902" spans="4:10" ht="14.25">
      <c r="D902" s="398"/>
      <c r="E902" s="399"/>
      <c r="F902" s="399"/>
      <c r="G902" s="241"/>
      <c r="H902" s="241"/>
      <c r="I902" s="241"/>
      <c r="J902" s="241"/>
    </row>
    <row r="903" spans="4:10" ht="14.25">
      <c r="D903" s="398"/>
      <c r="E903" s="399"/>
      <c r="F903" s="399"/>
      <c r="G903" s="241"/>
      <c r="H903" s="241"/>
      <c r="I903" s="241"/>
      <c r="J903" s="241"/>
    </row>
    <row r="904" spans="4:10" ht="14.25">
      <c r="D904" s="398"/>
      <c r="E904" s="399"/>
      <c r="F904" s="399"/>
      <c r="G904" s="241"/>
      <c r="H904" s="241"/>
      <c r="I904" s="241"/>
      <c r="J904" s="241"/>
    </row>
    <row r="905" spans="4:10" ht="14.25">
      <c r="D905" s="398"/>
      <c r="E905" s="399"/>
      <c r="F905" s="399"/>
      <c r="G905" s="241"/>
      <c r="H905" s="241"/>
      <c r="I905" s="241"/>
      <c r="J905" s="241"/>
    </row>
    <row r="906" spans="4:10" ht="14.25">
      <c r="D906" s="398"/>
      <c r="E906" s="399"/>
      <c r="F906" s="399"/>
      <c r="G906" s="241"/>
      <c r="H906" s="241"/>
      <c r="I906" s="241"/>
      <c r="J906" s="241"/>
    </row>
    <row r="907" spans="4:10" ht="14.25">
      <c r="D907" s="398"/>
      <c r="E907" s="399"/>
      <c r="F907" s="399"/>
      <c r="G907" s="241"/>
      <c r="H907" s="241"/>
      <c r="I907" s="241"/>
      <c r="J907" s="241"/>
    </row>
    <row r="908" spans="4:10" ht="14.25">
      <c r="D908" s="398"/>
      <c r="E908" s="399"/>
      <c r="F908" s="399"/>
      <c r="G908" s="241"/>
      <c r="H908" s="241"/>
      <c r="I908" s="241"/>
      <c r="J908" s="241"/>
    </row>
    <row r="909" spans="4:10" ht="14.25">
      <c r="D909" s="398"/>
      <c r="E909" s="399"/>
      <c r="F909" s="399"/>
      <c r="G909" s="241"/>
      <c r="H909" s="241"/>
      <c r="I909" s="241"/>
      <c r="J909" s="241"/>
    </row>
    <row r="910" spans="4:10" ht="14.25">
      <c r="D910" s="398"/>
      <c r="E910" s="399"/>
      <c r="F910" s="399"/>
      <c r="G910" s="241"/>
      <c r="H910" s="241"/>
      <c r="I910" s="241"/>
      <c r="J910" s="241"/>
    </row>
    <row r="911" spans="4:10" ht="14.25">
      <c r="D911" s="398"/>
      <c r="E911" s="399"/>
      <c r="F911" s="399"/>
      <c r="G911" s="241"/>
      <c r="H911" s="241"/>
      <c r="I911" s="241"/>
      <c r="J911" s="241"/>
    </row>
    <row r="912" spans="4:10" ht="14.25">
      <c r="D912" s="398"/>
      <c r="E912" s="399"/>
      <c r="F912" s="399"/>
      <c r="G912" s="241"/>
      <c r="H912" s="241"/>
      <c r="I912" s="241"/>
      <c r="J912" s="241"/>
    </row>
    <row r="913" spans="4:10" ht="14.25">
      <c r="D913" s="398"/>
      <c r="E913" s="399"/>
      <c r="F913" s="399"/>
      <c r="G913" s="241"/>
      <c r="H913" s="241"/>
      <c r="I913" s="241"/>
      <c r="J913" s="241"/>
    </row>
    <row r="914" spans="4:10" ht="14.25">
      <c r="D914" s="398"/>
      <c r="E914" s="399"/>
      <c r="F914" s="399"/>
      <c r="G914" s="241"/>
      <c r="H914" s="241"/>
      <c r="I914" s="241"/>
      <c r="J914" s="241"/>
    </row>
    <row r="915" spans="4:10" ht="14.25">
      <c r="D915" s="398"/>
      <c r="E915" s="399"/>
      <c r="F915" s="399"/>
      <c r="G915" s="241"/>
      <c r="H915" s="241"/>
      <c r="I915" s="241"/>
      <c r="J915" s="241"/>
    </row>
    <row r="916" spans="4:10" ht="14.25">
      <c r="D916" s="398"/>
      <c r="E916" s="399"/>
      <c r="F916" s="399"/>
      <c r="G916" s="241"/>
      <c r="H916" s="241"/>
      <c r="I916" s="241"/>
      <c r="J916" s="241"/>
    </row>
    <row r="917" spans="4:10" ht="14.25">
      <c r="D917" s="398"/>
      <c r="E917" s="399"/>
      <c r="F917" s="399"/>
      <c r="G917" s="241"/>
      <c r="H917" s="241"/>
      <c r="I917" s="241"/>
      <c r="J917" s="241"/>
    </row>
    <row r="918" spans="4:10" ht="14.25">
      <c r="D918" s="398"/>
      <c r="E918" s="399"/>
      <c r="F918" s="399"/>
      <c r="G918" s="241"/>
      <c r="H918" s="241"/>
      <c r="I918" s="241"/>
      <c r="J918" s="241"/>
    </row>
    <row r="919" spans="4:10" ht="14.25">
      <c r="D919" s="398"/>
      <c r="E919" s="399"/>
      <c r="F919" s="399"/>
      <c r="G919" s="241"/>
      <c r="H919" s="241"/>
      <c r="I919" s="241"/>
      <c r="J919" s="241"/>
    </row>
    <row r="920" spans="4:10" ht="14.25">
      <c r="D920" s="398"/>
      <c r="E920" s="399"/>
      <c r="F920" s="399"/>
      <c r="G920" s="241"/>
      <c r="H920" s="241"/>
      <c r="I920" s="241"/>
      <c r="J920" s="241"/>
    </row>
    <row r="921" spans="4:10" ht="14.25">
      <c r="D921" s="398"/>
      <c r="E921" s="399"/>
      <c r="F921" s="399"/>
      <c r="G921" s="241"/>
      <c r="H921" s="241"/>
      <c r="I921" s="241"/>
      <c r="J921" s="241"/>
    </row>
    <row r="922" spans="4:10" ht="14.25">
      <c r="D922" s="398"/>
      <c r="E922" s="399"/>
      <c r="F922" s="399"/>
      <c r="G922" s="241"/>
      <c r="H922" s="241"/>
      <c r="I922" s="241"/>
      <c r="J922" s="241"/>
    </row>
    <row r="923" spans="4:10" ht="14.25">
      <c r="D923" s="398"/>
      <c r="E923" s="399"/>
      <c r="F923" s="399"/>
      <c r="G923" s="241"/>
      <c r="H923" s="241"/>
      <c r="I923" s="241"/>
      <c r="J923" s="241"/>
    </row>
    <row r="924" spans="4:10" ht="14.25">
      <c r="D924" s="398"/>
      <c r="E924" s="399"/>
      <c r="F924" s="399"/>
      <c r="G924" s="241"/>
      <c r="H924" s="241"/>
      <c r="I924" s="241"/>
      <c r="J924" s="241"/>
    </row>
    <row r="925" spans="4:10" ht="14.25">
      <c r="D925" s="398"/>
      <c r="E925" s="399"/>
      <c r="F925" s="399"/>
      <c r="G925" s="241"/>
      <c r="H925" s="241"/>
      <c r="I925" s="241"/>
      <c r="J925" s="241"/>
    </row>
    <row r="926" spans="4:10" ht="14.25">
      <c r="D926" s="398"/>
      <c r="E926" s="399"/>
      <c r="F926" s="399"/>
      <c r="G926" s="241"/>
      <c r="H926" s="241"/>
      <c r="I926" s="241"/>
      <c r="J926" s="241"/>
    </row>
    <row r="927" spans="4:10" ht="14.25">
      <c r="D927" s="398"/>
      <c r="E927" s="399"/>
      <c r="F927" s="399"/>
      <c r="G927" s="241"/>
      <c r="H927" s="241"/>
      <c r="I927" s="241"/>
      <c r="J927" s="241"/>
    </row>
    <row r="928" spans="4:10" ht="14.25">
      <c r="D928" s="398"/>
      <c r="E928" s="399"/>
      <c r="F928" s="399"/>
      <c r="G928" s="241"/>
      <c r="H928" s="241"/>
      <c r="I928" s="241"/>
      <c r="J928" s="241"/>
    </row>
    <row r="929" spans="4:10" ht="14.25">
      <c r="D929" s="398"/>
      <c r="E929" s="399"/>
      <c r="F929" s="399"/>
      <c r="G929" s="241"/>
      <c r="H929" s="241"/>
      <c r="I929" s="241"/>
      <c r="J929" s="241"/>
    </row>
    <row r="930" spans="4:10" ht="14.25">
      <c r="D930" s="398"/>
      <c r="E930" s="399"/>
      <c r="F930" s="399"/>
      <c r="G930" s="241"/>
      <c r="H930" s="241"/>
      <c r="I930" s="241"/>
      <c r="J930" s="241"/>
    </row>
    <row r="931" spans="4:10" ht="14.25">
      <c r="D931" s="398"/>
      <c r="E931" s="399"/>
      <c r="F931" s="399"/>
      <c r="G931" s="241"/>
      <c r="H931" s="241"/>
      <c r="I931" s="241"/>
      <c r="J931" s="241"/>
    </row>
    <row r="932" spans="4:10" ht="14.25">
      <c r="D932" s="398"/>
      <c r="E932" s="399"/>
      <c r="F932" s="399"/>
      <c r="G932" s="241"/>
      <c r="H932" s="241"/>
      <c r="I932" s="241"/>
      <c r="J932" s="241"/>
    </row>
    <row r="933" spans="4:10" ht="14.25">
      <c r="D933" s="398"/>
      <c r="E933" s="399"/>
      <c r="F933" s="399"/>
      <c r="G933" s="241"/>
      <c r="H933" s="241"/>
      <c r="I933" s="241"/>
      <c r="J933" s="241"/>
    </row>
    <row r="934" spans="4:10" ht="14.25">
      <c r="D934" s="398"/>
      <c r="E934" s="399"/>
      <c r="F934" s="399"/>
      <c r="G934" s="241"/>
      <c r="H934" s="241"/>
      <c r="I934" s="241"/>
      <c r="J934" s="241"/>
    </row>
    <row r="935" spans="4:10" ht="14.25">
      <c r="D935" s="398"/>
      <c r="E935" s="399"/>
      <c r="F935" s="399"/>
      <c r="G935" s="241"/>
      <c r="H935" s="241"/>
      <c r="I935" s="241"/>
      <c r="J935" s="241"/>
    </row>
    <row r="936" spans="4:10" ht="14.25">
      <c r="D936" s="398"/>
      <c r="E936" s="399"/>
      <c r="F936" s="399"/>
      <c r="G936" s="241"/>
      <c r="H936" s="241"/>
      <c r="I936" s="241"/>
      <c r="J936" s="241"/>
    </row>
    <row r="937" spans="4:10" ht="14.25">
      <c r="D937" s="398"/>
      <c r="E937" s="399"/>
      <c r="F937" s="399"/>
      <c r="G937" s="241"/>
      <c r="H937" s="241"/>
      <c r="I937" s="241"/>
      <c r="J937" s="241"/>
    </row>
    <row r="938" spans="4:10" ht="14.25">
      <c r="D938" s="398"/>
      <c r="E938" s="399"/>
      <c r="F938" s="399"/>
      <c r="G938" s="241"/>
      <c r="H938" s="241"/>
      <c r="I938" s="241"/>
      <c r="J938" s="241"/>
    </row>
    <row r="939" spans="4:10" ht="14.25">
      <c r="D939" s="398"/>
      <c r="E939" s="399"/>
      <c r="F939" s="399"/>
      <c r="G939" s="241"/>
      <c r="H939" s="241"/>
      <c r="I939" s="241"/>
      <c r="J939" s="241"/>
    </row>
    <row r="940" spans="4:10" ht="14.25">
      <c r="D940" s="398"/>
      <c r="E940" s="399"/>
      <c r="F940" s="399"/>
      <c r="G940" s="241"/>
      <c r="H940" s="241"/>
      <c r="I940" s="241"/>
      <c r="J940" s="241"/>
    </row>
    <row r="941" spans="4:10" ht="14.25">
      <c r="D941" s="398"/>
      <c r="E941" s="399"/>
      <c r="F941" s="399"/>
      <c r="G941" s="241"/>
      <c r="H941" s="241"/>
      <c r="I941" s="241"/>
      <c r="J941" s="241"/>
    </row>
    <row r="942" spans="4:10" ht="14.25">
      <c r="D942" s="398"/>
      <c r="E942" s="399"/>
      <c r="F942" s="399"/>
      <c r="G942" s="241"/>
      <c r="H942" s="241"/>
      <c r="I942" s="241"/>
      <c r="J942" s="241"/>
    </row>
    <row r="943" spans="4:10" ht="14.25">
      <c r="D943" s="398"/>
      <c r="E943" s="399"/>
      <c r="F943" s="399"/>
      <c r="G943" s="241"/>
      <c r="H943" s="241"/>
      <c r="I943" s="241"/>
      <c r="J943" s="241"/>
    </row>
    <row r="944" spans="4:10" ht="14.25">
      <c r="D944" s="398"/>
      <c r="E944" s="399"/>
      <c r="F944" s="399"/>
      <c r="G944" s="241"/>
      <c r="H944" s="241"/>
      <c r="I944" s="241"/>
      <c r="J944" s="241"/>
    </row>
    <row r="945" spans="4:10" ht="14.25">
      <c r="D945" s="398"/>
      <c r="E945" s="399"/>
      <c r="F945" s="399"/>
      <c r="G945" s="241"/>
      <c r="H945" s="241"/>
      <c r="I945" s="241"/>
      <c r="J945" s="241"/>
    </row>
    <row r="946" spans="4:10" ht="14.25">
      <c r="D946" s="398"/>
      <c r="E946" s="399"/>
      <c r="F946" s="399"/>
      <c r="G946" s="241"/>
      <c r="H946" s="241"/>
      <c r="I946" s="241"/>
      <c r="J946" s="241"/>
    </row>
    <row r="947" spans="4:10" ht="14.25">
      <c r="D947" s="398"/>
      <c r="E947" s="399"/>
      <c r="F947" s="399"/>
      <c r="G947" s="241"/>
      <c r="H947" s="241"/>
      <c r="I947" s="241"/>
      <c r="J947" s="241"/>
    </row>
    <row r="948" spans="4:10" ht="14.25">
      <c r="D948" s="398"/>
      <c r="E948" s="399"/>
      <c r="F948" s="399"/>
      <c r="G948" s="241"/>
      <c r="H948" s="241"/>
      <c r="I948" s="241"/>
      <c r="J948" s="241"/>
    </row>
    <row r="949" spans="4:10" ht="14.25">
      <c r="D949" s="398"/>
      <c r="E949" s="399"/>
      <c r="F949" s="399"/>
      <c r="G949" s="241"/>
      <c r="H949" s="241"/>
      <c r="I949" s="241"/>
      <c r="J949" s="241"/>
    </row>
    <row r="950" spans="4:10" ht="14.25">
      <c r="D950" s="398"/>
      <c r="E950" s="399"/>
      <c r="F950" s="399"/>
      <c r="G950" s="241"/>
      <c r="H950" s="241"/>
      <c r="I950" s="241"/>
      <c r="J950" s="241"/>
    </row>
    <row r="951" spans="4:10" ht="14.25">
      <c r="D951" s="398"/>
      <c r="E951" s="399"/>
      <c r="F951" s="399"/>
      <c r="G951" s="241"/>
      <c r="H951" s="241"/>
      <c r="I951" s="241"/>
      <c r="J951" s="241"/>
    </row>
    <row r="952" spans="4:10" ht="14.25">
      <c r="D952" s="398"/>
      <c r="E952" s="399"/>
      <c r="F952" s="399"/>
      <c r="G952" s="241"/>
      <c r="H952" s="241"/>
      <c r="I952" s="241"/>
      <c r="J952" s="241"/>
    </row>
    <row r="953" spans="4:10" ht="14.25">
      <c r="D953" s="398"/>
      <c r="E953" s="399"/>
      <c r="F953" s="399"/>
      <c r="G953" s="241"/>
      <c r="H953" s="241"/>
      <c r="I953" s="241"/>
      <c r="J953" s="241"/>
    </row>
    <row r="954" spans="4:10" ht="14.25">
      <c r="D954" s="398"/>
      <c r="E954" s="399"/>
      <c r="F954" s="399"/>
      <c r="G954" s="241"/>
      <c r="H954" s="241"/>
      <c r="I954" s="241"/>
      <c r="J954" s="241"/>
    </row>
    <row r="955" spans="4:10" ht="14.25">
      <c r="D955" s="398"/>
      <c r="E955" s="399"/>
      <c r="F955" s="399"/>
      <c r="G955" s="241"/>
      <c r="H955" s="241"/>
      <c r="I955" s="241"/>
      <c r="J955" s="241"/>
    </row>
    <row r="956" spans="4:10" ht="14.25">
      <c r="D956" s="398"/>
      <c r="E956" s="399"/>
      <c r="F956" s="399"/>
      <c r="G956" s="241"/>
      <c r="H956" s="241"/>
      <c r="I956" s="241"/>
      <c r="J956" s="241"/>
    </row>
    <row r="957" spans="4:10" ht="14.25">
      <c r="D957" s="398"/>
      <c r="E957" s="399"/>
      <c r="F957" s="399"/>
      <c r="G957" s="241"/>
      <c r="H957" s="241"/>
      <c r="I957" s="241"/>
      <c r="J957" s="241"/>
    </row>
    <row r="958" spans="4:10" ht="14.25">
      <c r="D958" s="398"/>
      <c r="E958" s="399"/>
      <c r="F958" s="399"/>
      <c r="G958" s="241"/>
      <c r="H958" s="241"/>
      <c r="I958" s="241"/>
      <c r="J958" s="241"/>
    </row>
    <row r="959" spans="4:10" ht="14.25">
      <c r="D959" s="398"/>
      <c r="E959" s="399"/>
      <c r="F959" s="399"/>
      <c r="G959" s="241"/>
      <c r="H959" s="241"/>
      <c r="I959" s="241"/>
      <c r="J959" s="241"/>
    </row>
    <row r="960" spans="4:10" ht="14.25">
      <c r="D960" s="398"/>
      <c r="E960" s="399"/>
      <c r="F960" s="399"/>
      <c r="G960" s="241"/>
      <c r="H960" s="241"/>
      <c r="I960" s="241"/>
      <c r="J960" s="241"/>
    </row>
    <row r="961" spans="4:10" ht="14.25">
      <c r="D961" s="398"/>
      <c r="E961" s="399"/>
      <c r="F961" s="399"/>
      <c r="G961" s="241"/>
      <c r="H961" s="241"/>
      <c r="I961" s="241"/>
      <c r="J961" s="241"/>
    </row>
    <row r="962" spans="4:10" ht="14.25">
      <c r="D962" s="398"/>
      <c r="E962" s="399"/>
      <c r="F962" s="399"/>
      <c r="G962" s="241"/>
      <c r="H962" s="241"/>
      <c r="I962" s="241"/>
      <c r="J962" s="241"/>
    </row>
    <row r="963" spans="4:10" ht="14.25">
      <c r="D963" s="398"/>
      <c r="E963" s="399"/>
      <c r="F963" s="399"/>
      <c r="G963" s="241"/>
      <c r="H963" s="241"/>
      <c r="I963" s="241"/>
      <c r="J963" s="241"/>
    </row>
    <row r="964" spans="4:10" ht="14.25">
      <c r="D964" s="398"/>
      <c r="E964" s="399"/>
      <c r="F964" s="399"/>
      <c r="G964" s="241"/>
      <c r="H964" s="241"/>
      <c r="I964" s="241"/>
      <c r="J964" s="241"/>
    </row>
    <row r="965" spans="4:10" ht="14.25">
      <c r="D965" s="398"/>
      <c r="E965" s="399"/>
      <c r="F965" s="399"/>
      <c r="G965" s="241"/>
      <c r="H965" s="241"/>
      <c r="I965" s="241"/>
      <c r="J965" s="241"/>
    </row>
    <row r="966" spans="4:10" ht="14.25">
      <c r="D966" s="398"/>
      <c r="E966" s="399"/>
      <c r="F966" s="399"/>
      <c r="G966" s="241"/>
      <c r="H966" s="241"/>
      <c r="I966" s="241"/>
      <c r="J966" s="241"/>
    </row>
    <row r="967" spans="4:10" ht="14.25">
      <c r="D967" s="398"/>
      <c r="E967" s="399"/>
      <c r="F967" s="399"/>
      <c r="G967" s="241"/>
      <c r="H967" s="241"/>
      <c r="I967" s="241"/>
      <c r="J967" s="241"/>
    </row>
    <row r="968" spans="4:10" ht="14.25">
      <c r="D968" s="398"/>
      <c r="E968" s="399"/>
      <c r="F968" s="399"/>
      <c r="G968" s="241"/>
      <c r="H968" s="241"/>
      <c r="I968" s="241"/>
      <c r="J968" s="241"/>
    </row>
    <row r="969" spans="4:10" ht="14.25">
      <c r="D969" s="398"/>
      <c r="E969" s="399"/>
      <c r="F969" s="399"/>
      <c r="G969" s="241"/>
      <c r="H969" s="241"/>
      <c r="I969" s="241"/>
      <c r="J969" s="241"/>
    </row>
    <row r="970" spans="4:10" ht="14.25">
      <c r="D970" s="398"/>
      <c r="E970" s="399"/>
      <c r="F970" s="399"/>
      <c r="G970" s="241"/>
      <c r="H970" s="241"/>
      <c r="I970" s="241"/>
      <c r="J970" s="241"/>
    </row>
    <row r="971" spans="4:10" ht="14.25">
      <c r="D971" s="398"/>
      <c r="E971" s="399"/>
      <c r="F971" s="399"/>
      <c r="G971" s="241"/>
      <c r="H971" s="241"/>
      <c r="I971" s="241"/>
      <c r="J971" s="241"/>
    </row>
    <row r="972" spans="4:10" ht="14.25">
      <c r="D972" s="398"/>
      <c r="E972" s="399"/>
      <c r="F972" s="399"/>
      <c r="G972" s="241"/>
      <c r="H972" s="241"/>
      <c r="I972" s="241"/>
      <c r="J972" s="241"/>
    </row>
    <row r="973" spans="4:10" ht="14.25">
      <c r="D973" s="398"/>
      <c r="E973" s="399"/>
      <c r="F973" s="399"/>
      <c r="G973" s="241"/>
      <c r="H973" s="241"/>
      <c r="I973" s="241"/>
      <c r="J973" s="241"/>
    </row>
    <row r="974" spans="4:10" ht="14.25">
      <c r="D974" s="398"/>
      <c r="E974" s="399"/>
      <c r="F974" s="399"/>
      <c r="G974" s="241"/>
      <c r="H974" s="241"/>
      <c r="I974" s="241"/>
      <c r="J974" s="241"/>
    </row>
    <row r="975" spans="4:10" ht="14.25">
      <c r="D975" s="398"/>
      <c r="E975" s="399"/>
      <c r="F975" s="399"/>
      <c r="G975" s="241"/>
      <c r="H975" s="241"/>
      <c r="I975" s="241"/>
      <c r="J975" s="241"/>
    </row>
    <row r="976" spans="4:10" ht="14.25">
      <c r="D976" s="398"/>
      <c r="E976" s="399"/>
      <c r="F976" s="399"/>
      <c r="G976" s="241"/>
      <c r="H976" s="241"/>
      <c r="I976" s="241"/>
      <c r="J976" s="241"/>
    </row>
    <row r="977" spans="4:10" ht="14.25">
      <c r="D977" s="398"/>
      <c r="E977" s="399"/>
      <c r="F977" s="399"/>
      <c r="G977" s="241"/>
      <c r="H977" s="241"/>
      <c r="I977" s="241"/>
      <c r="J977" s="241"/>
    </row>
    <row r="978" spans="4:10" ht="14.25">
      <c r="D978" s="398"/>
      <c r="E978" s="399"/>
      <c r="F978" s="399"/>
      <c r="G978" s="241"/>
      <c r="H978" s="241"/>
      <c r="I978" s="241"/>
      <c r="J978" s="241"/>
    </row>
    <row r="979" spans="4:10" ht="14.25">
      <c r="D979" s="398"/>
      <c r="E979" s="399"/>
      <c r="F979" s="399"/>
      <c r="G979" s="241"/>
      <c r="H979" s="241"/>
      <c r="I979" s="241"/>
      <c r="J979" s="241"/>
    </row>
    <row r="980" spans="4:10" ht="14.25">
      <c r="D980" s="398"/>
      <c r="E980" s="399"/>
      <c r="F980" s="399"/>
      <c r="G980" s="241"/>
      <c r="H980" s="241"/>
      <c r="I980" s="241"/>
      <c r="J980" s="241"/>
    </row>
    <row r="981" spans="4:10" ht="14.25">
      <c r="D981" s="398"/>
      <c r="E981" s="399"/>
      <c r="F981" s="399"/>
      <c r="G981" s="241"/>
      <c r="H981" s="241"/>
      <c r="I981" s="241"/>
      <c r="J981" s="241"/>
    </row>
    <row r="982" spans="4:10" ht="14.25">
      <c r="D982" s="398"/>
      <c r="E982" s="399"/>
      <c r="F982" s="399"/>
      <c r="G982" s="241"/>
      <c r="H982" s="241"/>
      <c r="I982" s="241"/>
      <c r="J982" s="241"/>
    </row>
    <row r="983" spans="4:10" ht="14.25">
      <c r="D983" s="398"/>
      <c r="E983" s="399"/>
      <c r="F983" s="399"/>
      <c r="G983" s="241"/>
      <c r="H983" s="241"/>
      <c r="I983" s="241"/>
      <c r="J983" s="241"/>
    </row>
    <row r="984" spans="4:10" ht="14.25">
      <c r="D984" s="398"/>
      <c r="E984" s="399"/>
      <c r="F984" s="399"/>
      <c r="G984" s="241"/>
      <c r="H984" s="241"/>
      <c r="I984" s="241"/>
      <c r="J984" s="241"/>
    </row>
    <row r="985" spans="4:10" ht="14.25">
      <c r="D985" s="398"/>
      <c r="E985" s="399"/>
      <c r="F985" s="399"/>
      <c r="G985" s="241"/>
      <c r="H985" s="241"/>
      <c r="I985" s="241"/>
      <c r="J985" s="241"/>
    </row>
    <row r="986" spans="4:10" ht="14.25">
      <c r="D986" s="398"/>
      <c r="E986" s="399"/>
      <c r="F986" s="399"/>
      <c r="G986" s="241"/>
      <c r="H986" s="241"/>
      <c r="I986" s="241"/>
      <c r="J986" s="241"/>
    </row>
    <row r="987" spans="4:10" ht="14.25">
      <c r="D987" s="398"/>
      <c r="E987" s="399"/>
      <c r="F987" s="399"/>
      <c r="G987" s="241"/>
      <c r="H987" s="241"/>
      <c r="I987" s="241"/>
      <c r="J987" s="241"/>
    </row>
    <row r="988" spans="4:10" ht="14.25">
      <c r="D988" s="398"/>
      <c r="E988" s="399"/>
      <c r="F988" s="399"/>
      <c r="G988" s="241"/>
      <c r="H988" s="241"/>
      <c r="I988" s="241"/>
      <c r="J988" s="241"/>
    </row>
    <row r="989" spans="4:10" ht="14.25">
      <c r="D989" s="398"/>
      <c r="E989" s="399"/>
      <c r="F989" s="399"/>
      <c r="G989" s="241"/>
      <c r="H989" s="241"/>
      <c r="I989" s="241"/>
      <c r="J989" s="241"/>
    </row>
    <row r="990" spans="4:10" ht="14.25">
      <c r="D990" s="398"/>
      <c r="E990" s="399"/>
      <c r="F990" s="399"/>
      <c r="G990" s="241"/>
      <c r="H990" s="241"/>
      <c r="I990" s="241"/>
      <c r="J990" s="241"/>
    </row>
    <row r="991" spans="4:10" ht="14.25">
      <c r="D991" s="398"/>
      <c r="E991" s="399"/>
      <c r="F991" s="399"/>
      <c r="G991" s="241"/>
      <c r="H991" s="241"/>
      <c r="I991" s="241"/>
      <c r="J991" s="241"/>
    </row>
    <row r="992" spans="4:10" ht="14.25">
      <c r="D992" s="398"/>
      <c r="E992" s="399"/>
      <c r="F992" s="399"/>
      <c r="G992" s="241"/>
      <c r="H992" s="241"/>
      <c r="I992" s="241"/>
      <c r="J992" s="241"/>
    </row>
    <row r="993" spans="4:10" ht="14.25">
      <c r="D993" s="398"/>
      <c r="E993" s="399"/>
      <c r="F993" s="399"/>
      <c r="G993" s="241"/>
      <c r="H993" s="241"/>
      <c r="I993" s="241"/>
      <c r="J993" s="241"/>
    </row>
    <row r="994" spans="4:10" ht="14.25">
      <c r="D994" s="398"/>
      <c r="E994" s="399"/>
      <c r="F994" s="399"/>
      <c r="G994" s="241"/>
      <c r="H994" s="241"/>
      <c r="I994" s="241"/>
      <c r="J994" s="241"/>
    </row>
    <row r="995" spans="4:10" ht="14.25">
      <c r="D995" s="398"/>
      <c r="E995" s="399"/>
      <c r="F995" s="399"/>
      <c r="G995" s="241"/>
      <c r="H995" s="241"/>
      <c r="I995" s="241"/>
      <c r="J995" s="241"/>
    </row>
    <row r="996" spans="4:10" ht="14.25">
      <c r="D996" s="398"/>
      <c r="E996" s="399"/>
      <c r="F996" s="399"/>
      <c r="G996" s="241"/>
      <c r="H996" s="241"/>
      <c r="I996" s="241"/>
      <c r="J996" s="241"/>
    </row>
    <row r="997" spans="4:10" ht="14.25">
      <c r="D997" s="398"/>
      <c r="E997" s="399"/>
      <c r="F997" s="399"/>
      <c r="G997" s="241"/>
      <c r="H997" s="241"/>
      <c r="I997" s="241"/>
      <c r="J997" s="241"/>
    </row>
    <row r="998" spans="4:10" ht="14.25">
      <c r="D998" s="398"/>
      <c r="E998" s="399"/>
      <c r="F998" s="399"/>
      <c r="G998" s="241"/>
      <c r="H998" s="241"/>
      <c r="I998" s="241"/>
      <c r="J998" s="241"/>
    </row>
    <row r="999" spans="4:10" ht="14.25">
      <c r="D999" s="398"/>
      <c r="E999" s="399"/>
      <c r="F999" s="399"/>
      <c r="G999" s="241"/>
      <c r="H999" s="241"/>
      <c r="I999" s="241"/>
      <c r="J999" s="241"/>
    </row>
    <row r="1000" spans="4:10" ht="14.25">
      <c r="D1000" s="398"/>
      <c r="E1000" s="399"/>
      <c r="F1000" s="399"/>
      <c r="G1000" s="241"/>
      <c r="H1000" s="241"/>
      <c r="I1000" s="241"/>
      <c r="J1000" s="241"/>
    </row>
    <row r="1001" spans="4:10" ht="14.25">
      <c r="D1001" s="398"/>
      <c r="E1001" s="399"/>
      <c r="F1001" s="399"/>
      <c r="G1001" s="241"/>
      <c r="H1001" s="241"/>
      <c r="I1001" s="241"/>
      <c r="J1001" s="241"/>
    </row>
    <row r="1002" spans="4:10" ht="14.25">
      <c r="D1002" s="398"/>
      <c r="E1002" s="399"/>
      <c r="F1002" s="399"/>
      <c r="G1002" s="241"/>
      <c r="H1002" s="241"/>
      <c r="I1002" s="241"/>
      <c r="J1002" s="241"/>
    </row>
    <row r="1003" spans="4:10" ht="14.25">
      <c r="D1003" s="398"/>
      <c r="E1003" s="399"/>
      <c r="F1003" s="399"/>
      <c r="G1003" s="241"/>
      <c r="H1003" s="241"/>
      <c r="I1003" s="241"/>
      <c r="J1003" s="241"/>
    </row>
    <row r="1004" spans="4:10" ht="14.25">
      <c r="D1004" s="398"/>
      <c r="E1004" s="399"/>
      <c r="F1004" s="399"/>
      <c r="G1004" s="241"/>
      <c r="H1004" s="241"/>
      <c r="I1004" s="241"/>
      <c r="J1004" s="241"/>
    </row>
    <row r="1005" spans="4:10" ht="14.25">
      <c r="D1005" s="398"/>
      <c r="E1005" s="399"/>
      <c r="F1005" s="399"/>
      <c r="G1005" s="241"/>
      <c r="H1005" s="241"/>
      <c r="I1005" s="241"/>
      <c r="J1005" s="241"/>
    </row>
    <row r="1006" spans="4:10" ht="14.25">
      <c r="D1006" s="398"/>
      <c r="E1006" s="399"/>
      <c r="F1006" s="399"/>
      <c r="G1006" s="241"/>
      <c r="H1006" s="241"/>
      <c r="I1006" s="241"/>
      <c r="J1006" s="241"/>
    </row>
    <row r="1007" spans="4:10" ht="14.25">
      <c r="D1007" s="398"/>
      <c r="E1007" s="399"/>
      <c r="F1007" s="399"/>
      <c r="G1007" s="241"/>
      <c r="H1007" s="241"/>
      <c r="I1007" s="241"/>
      <c r="J1007" s="241"/>
    </row>
    <row r="1008" spans="4:10" ht="14.25">
      <c r="D1008" s="398"/>
      <c r="E1008" s="399"/>
      <c r="F1008" s="399"/>
      <c r="G1008" s="241"/>
      <c r="H1008" s="241"/>
      <c r="I1008" s="241"/>
      <c r="J1008" s="241"/>
    </row>
    <row r="1009" spans="4:10" ht="14.25">
      <c r="D1009" s="398"/>
      <c r="E1009" s="399"/>
      <c r="F1009" s="399"/>
      <c r="G1009" s="241"/>
      <c r="H1009" s="241"/>
      <c r="I1009" s="241"/>
      <c r="J1009" s="241"/>
    </row>
    <row r="1010" spans="4:10" ht="14.25">
      <c r="D1010" s="398"/>
      <c r="E1010" s="399"/>
      <c r="F1010" s="399"/>
      <c r="G1010" s="241"/>
      <c r="H1010" s="241"/>
      <c r="I1010" s="241"/>
      <c r="J1010" s="241"/>
    </row>
    <row r="1011" spans="4:10" ht="14.25">
      <c r="D1011" s="398"/>
      <c r="E1011" s="399"/>
      <c r="F1011" s="399"/>
      <c r="G1011" s="241"/>
      <c r="H1011" s="241"/>
      <c r="I1011" s="241"/>
      <c r="J1011" s="241"/>
    </row>
    <row r="1012" spans="4:10" ht="14.25">
      <c r="D1012" s="398"/>
      <c r="E1012" s="399"/>
      <c r="F1012" s="399"/>
      <c r="G1012" s="241"/>
      <c r="H1012" s="241"/>
      <c r="I1012" s="241"/>
      <c r="J1012" s="241"/>
    </row>
    <row r="1013" spans="4:10" ht="14.25">
      <c r="D1013" s="398"/>
      <c r="E1013" s="399"/>
      <c r="F1013" s="399"/>
      <c r="G1013" s="241"/>
      <c r="H1013" s="241"/>
      <c r="I1013" s="241"/>
      <c r="J1013" s="241"/>
    </row>
    <row r="1014" spans="4:10" ht="14.25">
      <c r="D1014" s="398"/>
      <c r="E1014" s="399"/>
      <c r="F1014" s="399"/>
      <c r="G1014" s="241"/>
      <c r="H1014" s="241"/>
      <c r="I1014" s="241"/>
      <c r="J1014" s="241"/>
    </row>
    <row r="1015" spans="4:10" ht="14.25">
      <c r="D1015" s="398"/>
      <c r="E1015" s="399"/>
      <c r="F1015" s="399"/>
      <c r="G1015" s="241"/>
      <c r="H1015" s="241"/>
      <c r="I1015" s="241"/>
      <c r="J1015" s="241"/>
    </row>
    <row r="1016" spans="4:10" ht="14.25">
      <c r="D1016" s="398"/>
      <c r="E1016" s="399"/>
      <c r="F1016" s="399"/>
      <c r="G1016" s="241"/>
      <c r="H1016" s="241"/>
      <c r="I1016" s="241"/>
      <c r="J1016" s="241"/>
    </row>
    <row r="1017" spans="4:10" ht="14.25">
      <c r="D1017" s="398"/>
      <c r="E1017" s="399"/>
      <c r="F1017" s="399"/>
      <c r="G1017" s="241"/>
      <c r="H1017" s="241"/>
      <c r="I1017" s="241"/>
      <c r="J1017" s="241"/>
    </row>
    <row r="1018" spans="4:10" ht="14.25">
      <c r="D1018" s="398"/>
      <c r="E1018" s="399"/>
      <c r="F1018" s="399"/>
      <c r="G1018" s="241"/>
      <c r="H1018" s="241"/>
      <c r="I1018" s="241"/>
      <c r="J1018" s="241"/>
    </row>
    <row r="1019" spans="4:10" ht="14.25">
      <c r="D1019" s="398"/>
      <c r="E1019" s="399"/>
      <c r="F1019" s="399"/>
      <c r="G1019" s="241"/>
      <c r="H1019" s="241"/>
      <c r="I1019" s="241"/>
      <c r="J1019" s="241"/>
    </row>
    <row r="1020" spans="4:10" ht="14.25">
      <c r="D1020" s="398"/>
      <c r="E1020" s="399"/>
      <c r="F1020" s="399"/>
      <c r="G1020" s="241"/>
      <c r="H1020" s="241"/>
      <c r="I1020" s="241"/>
      <c r="J1020" s="241"/>
    </row>
    <row r="1021" spans="4:10" ht="14.25">
      <c r="D1021" s="398"/>
      <c r="E1021" s="399"/>
      <c r="F1021" s="399"/>
      <c r="G1021" s="241"/>
      <c r="H1021" s="241"/>
      <c r="I1021" s="241"/>
      <c r="J1021" s="241"/>
    </row>
    <row r="1022" spans="4:10" ht="14.25">
      <c r="D1022" s="398"/>
      <c r="E1022" s="399"/>
      <c r="F1022" s="399"/>
      <c r="G1022" s="241"/>
      <c r="H1022" s="241"/>
      <c r="I1022" s="241"/>
      <c r="J1022" s="241"/>
    </row>
    <row r="1023" spans="4:10" ht="14.25">
      <c r="D1023" s="398"/>
      <c r="E1023" s="399"/>
      <c r="F1023" s="399"/>
      <c r="G1023" s="241"/>
      <c r="H1023" s="241"/>
      <c r="I1023" s="241"/>
      <c r="J1023" s="241"/>
    </row>
    <row r="1024" spans="4:10" ht="14.25">
      <c r="D1024" s="398"/>
      <c r="E1024" s="399"/>
      <c r="F1024" s="399"/>
      <c r="G1024" s="241"/>
      <c r="H1024" s="241"/>
      <c r="I1024" s="241"/>
      <c r="J1024" s="241"/>
    </row>
    <row r="1025" spans="4:10" ht="14.25">
      <c r="D1025" s="398"/>
      <c r="E1025" s="399"/>
      <c r="F1025" s="399"/>
      <c r="G1025" s="241"/>
      <c r="H1025" s="241"/>
      <c r="I1025" s="241"/>
      <c r="J1025" s="241"/>
    </row>
    <row r="1026" spans="4:10" ht="14.25">
      <c r="D1026" s="398"/>
      <c r="E1026" s="399"/>
      <c r="F1026" s="399"/>
      <c r="G1026" s="241"/>
      <c r="H1026" s="241"/>
      <c r="I1026" s="241"/>
      <c r="J1026" s="241"/>
    </row>
    <row r="1027" spans="4:10" ht="14.25">
      <c r="D1027" s="398"/>
      <c r="E1027" s="399"/>
      <c r="F1027" s="399"/>
      <c r="G1027" s="241"/>
      <c r="H1027" s="241"/>
      <c r="I1027" s="241"/>
      <c r="J1027" s="241"/>
    </row>
    <row r="1028" spans="4:10" ht="14.25">
      <c r="D1028" s="398"/>
      <c r="E1028" s="399"/>
      <c r="F1028" s="399"/>
      <c r="G1028" s="241"/>
      <c r="H1028" s="241"/>
      <c r="I1028" s="241"/>
      <c r="J1028" s="241"/>
    </row>
    <row r="1029" spans="4:10" ht="14.25">
      <c r="D1029" s="398"/>
      <c r="E1029" s="399"/>
      <c r="F1029" s="399"/>
      <c r="G1029" s="241"/>
      <c r="H1029" s="241"/>
      <c r="I1029" s="241"/>
      <c r="J1029" s="241"/>
    </row>
    <row r="1030" spans="4:10" ht="14.25">
      <c r="D1030" s="398"/>
      <c r="E1030" s="399"/>
      <c r="F1030" s="399"/>
      <c r="G1030" s="241"/>
      <c r="H1030" s="241"/>
      <c r="I1030" s="241"/>
      <c r="J1030" s="241"/>
    </row>
    <row r="1031" spans="4:10" ht="14.25">
      <c r="D1031" s="398"/>
      <c r="E1031" s="399"/>
      <c r="F1031" s="399"/>
      <c r="G1031" s="241"/>
      <c r="H1031" s="241"/>
      <c r="I1031" s="241"/>
      <c r="J1031" s="241"/>
    </row>
    <row r="1032" spans="4:10" ht="14.25">
      <c r="D1032" s="398"/>
      <c r="E1032" s="399"/>
      <c r="F1032" s="399"/>
      <c r="G1032" s="241"/>
      <c r="H1032" s="241"/>
      <c r="I1032" s="241"/>
      <c r="J1032" s="241"/>
    </row>
    <row r="1033" spans="4:10" ht="14.25">
      <c r="D1033" s="398"/>
      <c r="E1033" s="399"/>
      <c r="F1033" s="399"/>
      <c r="G1033" s="241"/>
      <c r="H1033" s="241"/>
      <c r="I1033" s="241"/>
      <c r="J1033" s="241"/>
    </row>
    <row r="1034" spans="4:10" ht="14.25">
      <c r="D1034" s="398"/>
      <c r="E1034" s="399"/>
      <c r="F1034" s="399"/>
      <c r="G1034" s="241"/>
      <c r="H1034" s="241"/>
      <c r="I1034" s="241"/>
      <c r="J1034" s="241"/>
    </row>
    <row r="1035" spans="4:10" ht="14.25">
      <c r="D1035" s="398"/>
      <c r="E1035" s="399"/>
      <c r="F1035" s="399"/>
      <c r="G1035" s="241"/>
      <c r="H1035" s="241"/>
      <c r="I1035" s="241"/>
      <c r="J1035" s="241"/>
    </row>
    <row r="1036" spans="4:10" ht="14.25">
      <c r="D1036" s="398"/>
      <c r="E1036" s="399"/>
      <c r="F1036" s="399"/>
      <c r="G1036" s="241"/>
      <c r="H1036" s="241"/>
      <c r="I1036" s="241"/>
      <c r="J1036" s="241"/>
    </row>
    <row r="1037" spans="4:10" ht="14.25">
      <c r="D1037" s="398"/>
      <c r="E1037" s="399"/>
      <c r="F1037" s="399"/>
      <c r="G1037" s="241"/>
      <c r="H1037" s="241"/>
      <c r="I1037" s="241"/>
      <c r="J1037" s="241"/>
    </row>
    <row r="1038" spans="4:10" ht="14.25">
      <c r="D1038" s="398"/>
      <c r="E1038" s="399"/>
      <c r="F1038" s="399"/>
      <c r="G1038" s="241"/>
      <c r="H1038" s="241"/>
      <c r="I1038" s="241"/>
      <c r="J1038" s="241"/>
    </row>
    <row r="1039" spans="4:10" ht="14.25">
      <c r="D1039" s="398"/>
      <c r="E1039" s="399"/>
      <c r="F1039" s="399"/>
      <c r="G1039" s="241"/>
      <c r="H1039" s="241"/>
      <c r="I1039" s="241"/>
      <c r="J1039" s="241"/>
    </row>
    <row r="1040" spans="4:10" ht="14.25">
      <c r="D1040" s="398"/>
      <c r="E1040" s="399"/>
      <c r="F1040" s="399"/>
      <c r="G1040" s="241"/>
      <c r="H1040" s="241"/>
      <c r="I1040" s="241"/>
      <c r="J1040" s="241"/>
    </row>
    <row r="1041" spans="4:10" ht="14.25">
      <c r="D1041" s="398"/>
      <c r="E1041" s="399"/>
      <c r="F1041" s="399"/>
      <c r="G1041" s="241"/>
      <c r="H1041" s="241"/>
      <c r="I1041" s="241"/>
      <c r="J1041" s="241"/>
    </row>
    <row r="1042" spans="4:10" ht="14.25">
      <c r="D1042" s="398"/>
      <c r="E1042" s="399"/>
      <c r="F1042" s="399"/>
      <c r="G1042" s="241"/>
      <c r="H1042" s="241"/>
      <c r="I1042" s="241"/>
      <c r="J1042" s="241"/>
    </row>
    <row r="1043" spans="4:10" ht="14.25">
      <c r="D1043" s="398"/>
      <c r="E1043" s="399"/>
      <c r="F1043" s="399"/>
      <c r="G1043" s="241"/>
      <c r="H1043" s="241"/>
      <c r="I1043" s="241"/>
      <c r="J1043" s="241"/>
    </row>
    <row r="1044" spans="4:10" ht="14.25">
      <c r="D1044" s="398"/>
      <c r="E1044" s="399"/>
      <c r="F1044" s="399"/>
      <c r="G1044" s="241"/>
      <c r="H1044" s="241"/>
      <c r="I1044" s="241"/>
      <c r="J1044" s="241"/>
    </row>
    <row r="1045" spans="4:10" ht="14.25">
      <c r="D1045" s="398"/>
      <c r="E1045" s="399"/>
      <c r="F1045" s="399"/>
      <c r="G1045" s="241"/>
      <c r="H1045" s="241"/>
      <c r="I1045" s="241"/>
      <c r="J1045" s="241"/>
    </row>
    <row r="1046" spans="4:10" ht="14.25">
      <c r="D1046" s="398"/>
      <c r="E1046" s="399"/>
      <c r="F1046" s="399"/>
      <c r="G1046" s="241"/>
      <c r="H1046" s="241"/>
      <c r="I1046" s="241"/>
      <c r="J1046" s="241"/>
    </row>
    <row r="1047" spans="4:10" ht="14.25">
      <c r="D1047" s="398"/>
      <c r="E1047" s="399"/>
      <c r="F1047" s="399"/>
      <c r="G1047" s="241"/>
      <c r="H1047" s="241"/>
      <c r="I1047" s="241"/>
      <c r="J1047" s="241"/>
    </row>
    <row r="1048" spans="4:10" ht="14.25">
      <c r="D1048" s="398"/>
      <c r="E1048" s="399"/>
      <c r="F1048" s="399"/>
      <c r="G1048" s="241"/>
      <c r="H1048" s="241"/>
      <c r="I1048" s="241"/>
      <c r="J1048" s="241"/>
    </row>
    <row r="1049" spans="4:10" ht="14.25">
      <c r="D1049" s="398"/>
      <c r="E1049" s="399"/>
      <c r="F1049" s="399"/>
      <c r="G1049" s="241"/>
      <c r="H1049" s="241"/>
      <c r="I1049" s="241"/>
      <c r="J1049" s="241"/>
    </row>
    <row r="1050" spans="4:10" ht="14.25">
      <c r="D1050" s="398"/>
      <c r="E1050" s="399"/>
      <c r="F1050" s="399"/>
      <c r="G1050" s="241"/>
      <c r="H1050" s="241"/>
      <c r="I1050" s="241"/>
      <c r="J1050" s="241"/>
    </row>
    <row r="1051" spans="4:10" ht="14.25">
      <c r="D1051" s="398"/>
      <c r="E1051" s="399"/>
      <c r="F1051" s="399"/>
      <c r="G1051" s="241"/>
      <c r="H1051" s="241"/>
      <c r="I1051" s="241"/>
      <c r="J1051" s="241"/>
    </row>
    <row r="1052" spans="4:10" ht="14.25">
      <c r="D1052" s="398"/>
      <c r="E1052" s="399"/>
      <c r="F1052" s="399"/>
      <c r="G1052" s="241"/>
      <c r="H1052" s="241"/>
      <c r="I1052" s="241"/>
      <c r="J1052" s="241"/>
    </row>
    <row r="1053" spans="4:10" ht="14.25">
      <c r="D1053" s="398"/>
      <c r="E1053" s="399"/>
      <c r="F1053" s="399"/>
      <c r="G1053" s="241"/>
      <c r="H1053" s="241"/>
      <c r="I1053" s="241"/>
      <c r="J1053" s="241"/>
    </row>
    <row r="1054" spans="4:10" ht="14.25">
      <c r="D1054" s="398"/>
      <c r="E1054" s="399"/>
      <c r="F1054" s="399"/>
      <c r="G1054" s="241"/>
      <c r="H1054" s="241"/>
      <c r="I1054" s="241"/>
      <c r="J1054" s="241"/>
    </row>
    <row r="1055" spans="4:10" ht="14.25">
      <c r="D1055" s="398"/>
      <c r="E1055" s="399"/>
      <c r="F1055" s="399"/>
      <c r="G1055" s="241"/>
      <c r="H1055" s="241"/>
      <c r="I1055" s="241"/>
      <c r="J1055" s="241"/>
    </row>
    <row r="1056" spans="4:10" ht="14.25">
      <c r="D1056" s="398"/>
      <c r="E1056" s="399"/>
      <c r="F1056" s="399"/>
      <c r="G1056" s="241"/>
      <c r="H1056" s="241"/>
      <c r="I1056" s="241"/>
      <c r="J1056" s="241"/>
    </row>
    <row r="1057" spans="4:10" ht="14.25">
      <c r="D1057" s="398"/>
      <c r="E1057" s="399"/>
      <c r="F1057" s="399"/>
      <c r="G1057" s="241"/>
      <c r="H1057" s="241"/>
      <c r="I1057" s="241"/>
      <c r="J1057" s="241"/>
    </row>
    <row r="1058" spans="4:10" ht="14.25">
      <c r="D1058" s="398"/>
      <c r="E1058" s="399"/>
      <c r="F1058" s="399"/>
      <c r="G1058" s="241"/>
      <c r="H1058" s="241"/>
      <c r="I1058" s="241"/>
      <c r="J1058" s="241"/>
    </row>
    <row r="1059" spans="4:10" ht="14.25">
      <c r="D1059" s="398"/>
      <c r="E1059" s="399"/>
      <c r="F1059" s="399"/>
      <c r="G1059" s="241"/>
      <c r="H1059" s="241"/>
      <c r="I1059" s="241"/>
      <c r="J1059" s="241"/>
    </row>
    <row r="1060" spans="4:10" ht="14.25">
      <c r="D1060" s="398"/>
      <c r="E1060" s="399"/>
      <c r="F1060" s="399"/>
      <c r="G1060" s="241"/>
      <c r="H1060" s="241"/>
      <c r="I1060" s="241"/>
      <c r="J1060" s="241"/>
    </row>
    <row r="1061" spans="4:10" ht="14.25">
      <c r="D1061" s="398"/>
      <c r="E1061" s="399"/>
      <c r="F1061" s="399"/>
      <c r="G1061" s="241"/>
      <c r="H1061" s="241"/>
      <c r="I1061" s="241"/>
      <c r="J1061" s="241"/>
    </row>
    <row r="1062" spans="4:10" ht="14.25">
      <c r="D1062" s="398"/>
      <c r="E1062" s="399"/>
      <c r="F1062" s="399"/>
      <c r="G1062" s="241"/>
      <c r="H1062" s="241"/>
      <c r="I1062" s="241"/>
      <c r="J1062" s="241"/>
    </row>
    <row r="1063" spans="4:10" ht="14.25">
      <c r="D1063" s="398"/>
      <c r="E1063" s="399"/>
      <c r="F1063" s="399"/>
      <c r="G1063" s="241"/>
      <c r="H1063" s="241"/>
      <c r="I1063" s="241"/>
      <c r="J1063" s="241"/>
    </row>
    <row r="1064" spans="4:10" ht="14.25">
      <c r="D1064" s="398"/>
      <c r="E1064" s="399"/>
      <c r="F1064" s="399"/>
      <c r="G1064" s="241"/>
      <c r="H1064" s="241"/>
      <c r="I1064" s="241"/>
      <c r="J1064" s="241"/>
    </row>
    <row r="1065" spans="4:10" ht="14.25">
      <c r="D1065" s="398"/>
      <c r="E1065" s="399"/>
      <c r="F1065" s="399"/>
      <c r="G1065" s="241"/>
      <c r="H1065" s="241"/>
      <c r="I1065" s="241"/>
      <c r="J1065" s="241"/>
    </row>
    <row r="1066" spans="4:10" ht="14.25">
      <c r="D1066" s="398"/>
      <c r="E1066" s="399"/>
      <c r="F1066" s="399"/>
      <c r="G1066" s="241"/>
      <c r="H1066" s="241"/>
      <c r="I1066" s="241"/>
      <c r="J1066" s="241"/>
    </row>
    <row r="1067" spans="4:10" ht="14.25">
      <c r="D1067" s="398"/>
      <c r="E1067" s="399"/>
      <c r="F1067" s="399"/>
      <c r="G1067" s="241"/>
      <c r="H1067" s="241"/>
      <c r="I1067" s="241"/>
      <c r="J1067" s="241"/>
    </row>
    <row r="1068" spans="4:10" ht="14.25">
      <c r="D1068" s="398"/>
      <c r="E1068" s="399"/>
      <c r="F1068" s="399"/>
      <c r="G1068" s="241"/>
      <c r="H1068" s="241"/>
      <c r="I1068" s="241"/>
      <c r="J1068" s="241"/>
    </row>
    <row r="1069" spans="4:10" ht="14.25">
      <c r="D1069" s="398"/>
      <c r="E1069" s="399"/>
      <c r="F1069" s="399"/>
      <c r="G1069" s="241"/>
      <c r="H1069" s="241"/>
      <c r="I1069" s="241"/>
      <c r="J1069" s="241"/>
    </row>
    <row r="1070" spans="4:10" ht="14.25">
      <c r="D1070" s="398"/>
      <c r="E1070" s="399"/>
      <c r="F1070" s="399"/>
      <c r="G1070" s="241"/>
      <c r="H1070" s="241"/>
      <c r="I1070" s="241"/>
      <c r="J1070" s="241"/>
    </row>
    <row r="1071" spans="4:10" ht="14.25">
      <c r="D1071" s="398"/>
      <c r="E1071" s="399"/>
      <c r="F1071" s="399"/>
      <c r="G1071" s="241"/>
      <c r="H1071" s="241"/>
      <c r="I1071" s="241"/>
      <c r="J1071" s="241"/>
    </row>
    <row r="1072" spans="4:10" ht="14.25">
      <c r="D1072" s="398"/>
      <c r="E1072" s="399"/>
      <c r="F1072" s="399"/>
      <c r="G1072" s="241"/>
      <c r="H1072" s="241"/>
      <c r="I1072" s="241"/>
      <c r="J1072" s="241"/>
    </row>
    <row r="1073" spans="4:10" ht="14.25">
      <c r="D1073" s="398"/>
      <c r="E1073" s="399"/>
      <c r="F1073" s="399"/>
      <c r="G1073" s="241"/>
      <c r="H1073" s="241"/>
      <c r="I1073" s="241"/>
      <c r="J1073" s="241"/>
    </row>
    <row r="1074" spans="4:10" ht="14.25">
      <c r="D1074" s="398"/>
      <c r="E1074" s="399"/>
      <c r="F1074" s="399"/>
      <c r="G1074" s="241"/>
      <c r="H1074" s="241"/>
      <c r="I1074" s="241"/>
      <c r="J1074" s="241"/>
    </row>
    <row r="1075" spans="4:10" ht="14.25">
      <c r="D1075" s="398"/>
      <c r="E1075" s="399"/>
      <c r="F1075" s="399"/>
      <c r="G1075" s="241"/>
      <c r="H1075" s="241"/>
      <c r="I1075" s="241"/>
      <c r="J1075" s="241"/>
    </row>
    <row r="1076" spans="4:10" ht="14.25">
      <c r="D1076" s="398"/>
      <c r="E1076" s="399"/>
      <c r="F1076" s="399"/>
      <c r="G1076" s="241"/>
      <c r="H1076" s="241"/>
      <c r="I1076" s="241"/>
      <c r="J1076" s="241"/>
    </row>
    <row r="1077" spans="4:10" ht="14.25">
      <c r="D1077" s="398"/>
      <c r="E1077" s="399"/>
      <c r="F1077" s="399"/>
      <c r="G1077" s="241"/>
      <c r="H1077" s="241"/>
      <c r="I1077" s="241"/>
      <c r="J1077" s="241"/>
    </row>
    <row r="1078" spans="4:10" ht="14.25">
      <c r="D1078" s="398"/>
      <c r="E1078" s="399"/>
      <c r="F1078" s="399"/>
      <c r="G1078" s="241"/>
      <c r="H1078" s="241"/>
      <c r="I1078" s="241"/>
      <c r="J1078" s="241"/>
    </row>
    <row r="1079" spans="4:10" ht="14.25">
      <c r="D1079" s="398"/>
      <c r="E1079" s="399"/>
      <c r="F1079" s="399"/>
      <c r="G1079" s="241"/>
      <c r="H1079" s="241"/>
      <c r="I1079" s="241"/>
      <c r="J1079" s="241"/>
    </row>
    <row r="1080" spans="4:10" ht="14.25">
      <c r="D1080" s="398"/>
      <c r="E1080" s="399"/>
      <c r="F1080" s="399"/>
      <c r="G1080" s="241"/>
      <c r="H1080" s="241"/>
      <c r="I1080" s="241"/>
      <c r="J1080" s="241"/>
    </row>
    <row r="1081" spans="4:10" ht="14.25">
      <c r="D1081" s="398"/>
      <c r="E1081" s="399"/>
      <c r="F1081" s="399"/>
      <c r="G1081" s="241"/>
      <c r="H1081" s="241"/>
      <c r="I1081" s="241"/>
      <c r="J1081" s="241"/>
    </row>
    <row r="1082" spans="4:10" ht="14.25">
      <c r="D1082" s="398"/>
      <c r="E1082" s="399"/>
      <c r="F1082" s="399"/>
      <c r="G1082" s="241"/>
      <c r="H1082" s="241"/>
      <c r="I1082" s="241"/>
      <c r="J1082" s="241"/>
    </row>
    <row r="1083" spans="4:10" ht="14.25">
      <c r="D1083" s="398"/>
      <c r="E1083" s="399"/>
      <c r="F1083" s="399"/>
      <c r="G1083" s="241"/>
      <c r="H1083" s="241"/>
      <c r="I1083" s="241"/>
      <c r="J1083" s="241"/>
    </row>
    <row r="1084" spans="4:10" ht="14.25">
      <c r="D1084" s="398"/>
      <c r="E1084" s="399"/>
      <c r="F1084" s="399"/>
      <c r="G1084" s="241"/>
      <c r="H1084" s="241"/>
      <c r="I1084" s="241"/>
      <c r="J1084" s="241"/>
    </row>
    <row r="1085" spans="4:10" ht="14.25">
      <c r="D1085" s="398"/>
      <c r="E1085" s="399"/>
      <c r="F1085" s="399"/>
      <c r="G1085" s="241"/>
      <c r="H1085" s="241"/>
      <c r="I1085" s="241"/>
      <c r="J1085" s="241"/>
    </row>
    <row r="1086" spans="4:10" ht="14.25">
      <c r="D1086" s="398"/>
      <c r="E1086" s="399"/>
      <c r="F1086" s="399"/>
      <c r="G1086" s="241"/>
      <c r="H1086" s="241"/>
      <c r="I1086" s="241"/>
      <c r="J1086" s="241"/>
    </row>
    <row r="1087" spans="4:10" ht="14.25">
      <c r="D1087" s="398"/>
      <c r="E1087" s="399"/>
      <c r="F1087" s="399"/>
      <c r="G1087" s="241"/>
      <c r="H1087" s="241"/>
      <c r="I1087" s="241"/>
      <c r="J1087" s="241"/>
    </row>
    <row r="1088" spans="4:10" ht="14.25">
      <c r="D1088" s="398"/>
      <c r="E1088" s="399"/>
      <c r="F1088" s="399"/>
      <c r="G1088" s="241"/>
      <c r="H1088" s="241"/>
      <c r="I1088" s="241"/>
      <c r="J1088" s="241"/>
    </row>
    <row r="1089" spans="4:10" ht="14.25">
      <c r="D1089" s="398"/>
      <c r="E1089" s="399"/>
      <c r="F1089" s="399"/>
      <c r="G1089" s="241"/>
      <c r="H1089" s="241"/>
      <c r="I1089" s="241"/>
      <c r="J1089" s="241"/>
    </row>
    <row r="1090" spans="4:10" ht="14.25">
      <c r="D1090" s="398"/>
      <c r="E1090" s="399"/>
      <c r="F1090" s="399"/>
      <c r="G1090" s="241"/>
      <c r="H1090" s="241"/>
      <c r="I1090" s="241"/>
      <c r="J1090" s="241"/>
    </row>
    <row r="1091" spans="4:10" ht="14.25">
      <c r="D1091" s="398"/>
      <c r="E1091" s="399"/>
      <c r="F1091" s="399"/>
      <c r="G1091" s="241"/>
      <c r="H1091" s="241"/>
      <c r="I1091" s="241"/>
      <c r="J1091" s="241"/>
    </row>
    <row r="1092" spans="4:10" ht="14.25">
      <c r="D1092" s="398"/>
      <c r="E1092" s="399"/>
      <c r="F1092" s="399"/>
      <c r="G1092" s="241"/>
      <c r="H1092" s="241"/>
      <c r="I1092" s="241"/>
      <c r="J1092" s="241"/>
    </row>
    <row r="1093" spans="4:10" ht="14.25">
      <c r="D1093" s="398"/>
      <c r="E1093" s="399"/>
      <c r="F1093" s="399"/>
      <c r="G1093" s="241"/>
      <c r="H1093" s="241"/>
      <c r="I1093" s="241"/>
      <c r="J1093" s="241"/>
    </row>
    <row r="1094" spans="4:10" ht="14.25">
      <c r="D1094" s="398"/>
      <c r="E1094" s="399"/>
      <c r="F1094" s="399"/>
      <c r="G1094" s="241"/>
      <c r="H1094" s="241"/>
      <c r="I1094" s="241"/>
      <c r="J1094" s="241"/>
    </row>
    <row r="1095" spans="4:10" ht="14.25">
      <c r="D1095" s="398"/>
      <c r="E1095" s="399"/>
      <c r="F1095" s="399"/>
      <c r="G1095" s="241"/>
      <c r="H1095" s="241"/>
      <c r="I1095" s="241"/>
      <c r="J1095" s="241"/>
    </row>
    <row r="1096" spans="4:10" ht="14.25">
      <c r="D1096" s="398"/>
      <c r="E1096" s="399"/>
      <c r="F1096" s="399"/>
      <c r="G1096" s="241"/>
      <c r="H1096" s="241"/>
      <c r="I1096" s="241"/>
      <c r="J1096" s="241"/>
    </row>
    <row r="1097" spans="4:10" ht="14.25">
      <c r="D1097" s="398"/>
      <c r="E1097" s="399"/>
      <c r="F1097" s="399"/>
      <c r="G1097" s="241"/>
      <c r="H1097" s="241"/>
      <c r="I1097" s="241"/>
      <c r="J1097" s="241"/>
    </row>
    <row r="1098" spans="4:10" ht="14.25">
      <c r="D1098" s="398"/>
      <c r="E1098" s="399"/>
      <c r="F1098" s="399"/>
      <c r="G1098" s="241"/>
      <c r="H1098" s="241"/>
      <c r="I1098" s="241"/>
      <c r="J1098" s="241"/>
    </row>
    <row r="1099" spans="4:10" ht="14.25">
      <c r="D1099" s="398"/>
      <c r="E1099" s="399"/>
      <c r="F1099" s="399"/>
      <c r="G1099" s="241"/>
      <c r="H1099" s="241"/>
      <c r="I1099" s="241"/>
      <c r="J1099" s="241"/>
    </row>
    <row r="1100" spans="4:10" ht="14.25">
      <c r="D1100" s="398"/>
      <c r="E1100" s="399"/>
      <c r="F1100" s="399"/>
      <c r="G1100" s="241"/>
      <c r="H1100" s="241"/>
      <c r="I1100" s="241"/>
      <c r="J1100" s="241"/>
    </row>
    <row r="1101" spans="4:10" ht="14.25">
      <c r="D1101" s="398"/>
      <c r="E1101" s="399"/>
      <c r="F1101" s="399"/>
      <c r="G1101" s="241"/>
      <c r="H1101" s="241"/>
      <c r="I1101" s="241"/>
      <c r="J1101" s="241"/>
    </row>
    <row r="1102" spans="4:10" ht="14.25">
      <c r="D1102" s="398"/>
      <c r="E1102" s="399"/>
      <c r="F1102" s="399"/>
      <c r="G1102" s="241"/>
      <c r="H1102" s="241"/>
      <c r="I1102" s="241"/>
      <c r="J1102" s="241"/>
    </row>
    <row r="1103" spans="4:10" ht="14.25">
      <c r="D1103" s="398"/>
      <c r="E1103" s="399"/>
      <c r="F1103" s="399"/>
      <c r="G1103" s="241"/>
      <c r="H1103" s="241"/>
      <c r="I1103" s="241"/>
      <c r="J1103" s="241"/>
    </row>
    <row r="1104" spans="4:10" ht="14.25">
      <c r="D1104" s="398"/>
      <c r="E1104" s="399"/>
      <c r="F1104" s="399"/>
      <c r="G1104" s="241"/>
      <c r="H1104" s="241"/>
      <c r="I1104" s="241"/>
      <c r="J1104" s="241"/>
    </row>
    <row r="1105" spans="4:10" ht="14.25">
      <c r="D1105" s="398"/>
      <c r="E1105" s="399"/>
      <c r="F1105" s="399"/>
      <c r="G1105" s="241"/>
      <c r="H1105" s="241"/>
      <c r="I1105" s="241"/>
      <c r="J1105" s="241"/>
    </row>
    <row r="1106" spans="4:10" ht="14.25">
      <c r="D1106" s="398"/>
      <c r="E1106" s="399"/>
      <c r="F1106" s="399"/>
      <c r="G1106" s="241"/>
      <c r="H1106" s="241"/>
      <c r="I1106" s="241"/>
      <c r="J1106" s="241"/>
    </row>
    <row r="1107" spans="4:10" ht="14.25">
      <c r="D1107" s="398"/>
      <c r="E1107" s="399"/>
      <c r="F1107" s="399"/>
      <c r="G1107" s="241"/>
      <c r="H1107" s="241"/>
      <c r="I1107" s="241"/>
      <c r="J1107" s="241"/>
    </row>
    <row r="1108" spans="4:10" ht="14.25">
      <c r="D1108" s="398"/>
      <c r="E1108" s="399"/>
      <c r="F1108" s="399"/>
      <c r="G1108" s="241"/>
      <c r="H1108" s="241"/>
      <c r="I1108" s="241"/>
      <c r="J1108" s="241"/>
    </row>
    <row r="1109" spans="4:10" ht="14.25">
      <c r="D1109" s="398"/>
      <c r="E1109" s="399"/>
      <c r="F1109" s="399"/>
      <c r="G1109" s="241"/>
      <c r="H1109" s="241"/>
      <c r="I1109" s="241"/>
      <c r="J1109" s="241"/>
    </row>
    <row r="1110" spans="4:10" ht="14.25">
      <c r="D1110" s="398"/>
      <c r="E1110" s="399"/>
      <c r="F1110" s="399"/>
      <c r="G1110" s="241"/>
      <c r="H1110" s="241"/>
      <c r="I1110" s="241"/>
      <c r="J1110" s="241"/>
    </row>
    <row r="1111" spans="4:10" ht="14.25">
      <c r="D1111" s="398"/>
      <c r="E1111" s="399"/>
      <c r="F1111" s="399"/>
      <c r="G1111" s="241"/>
      <c r="H1111" s="241"/>
      <c r="I1111" s="241"/>
      <c r="J1111" s="241"/>
    </row>
    <row r="1112" spans="4:10" ht="14.25">
      <c r="D1112" s="398"/>
      <c r="E1112" s="399"/>
      <c r="F1112" s="399"/>
      <c r="G1112" s="241"/>
      <c r="H1112" s="241"/>
      <c r="I1112" s="241"/>
      <c r="J1112" s="241"/>
    </row>
    <row r="1113" spans="4:10" ht="14.25">
      <c r="D1113" s="398"/>
      <c r="E1113" s="399"/>
      <c r="F1113" s="399"/>
      <c r="G1113" s="241"/>
      <c r="H1113" s="241"/>
      <c r="I1113" s="241"/>
      <c r="J1113" s="241"/>
    </row>
    <row r="1114" spans="4:10" ht="14.25">
      <c r="D1114" s="398"/>
      <c r="E1114" s="399"/>
      <c r="F1114" s="399"/>
      <c r="G1114" s="241"/>
      <c r="H1114" s="241"/>
      <c r="I1114" s="241"/>
      <c r="J1114" s="241"/>
    </row>
    <row r="1115" spans="4:10" ht="14.25">
      <c r="D1115" s="398"/>
      <c r="E1115" s="399"/>
      <c r="F1115" s="399"/>
      <c r="G1115" s="241"/>
      <c r="H1115" s="241"/>
      <c r="I1115" s="241"/>
      <c r="J1115" s="241"/>
    </row>
    <row r="1116" spans="4:10" ht="14.25">
      <c r="D1116" s="398"/>
      <c r="E1116" s="399"/>
      <c r="F1116" s="399"/>
      <c r="G1116" s="241"/>
      <c r="H1116" s="241"/>
      <c r="I1116" s="241"/>
      <c r="J1116" s="241"/>
    </row>
    <row r="1117" spans="4:10" ht="14.25">
      <c r="D1117" s="398"/>
      <c r="E1117" s="399"/>
      <c r="F1117" s="399"/>
      <c r="G1117" s="241"/>
      <c r="H1117" s="241"/>
      <c r="I1117" s="241"/>
      <c r="J1117" s="241"/>
    </row>
    <row r="1118" spans="4:10" ht="14.25">
      <c r="D1118" s="398"/>
      <c r="E1118" s="399"/>
      <c r="F1118" s="399"/>
      <c r="G1118" s="241"/>
      <c r="H1118" s="241"/>
      <c r="I1118" s="241"/>
      <c r="J1118" s="241"/>
    </row>
    <row r="1119" spans="4:10" ht="14.25">
      <c r="D1119" s="398"/>
      <c r="E1119" s="399"/>
      <c r="F1119" s="399"/>
      <c r="G1119" s="241"/>
      <c r="H1119" s="241"/>
      <c r="I1119" s="241"/>
      <c r="J1119" s="241"/>
    </row>
    <row r="1120" spans="4:10" ht="14.25">
      <c r="D1120" s="398"/>
      <c r="E1120" s="399"/>
      <c r="F1120" s="399"/>
      <c r="G1120" s="241"/>
      <c r="H1120" s="241"/>
      <c r="I1120" s="241"/>
      <c r="J1120" s="241"/>
    </row>
    <row r="1121" spans="4:10" ht="14.25">
      <c r="D1121" s="398"/>
      <c r="E1121" s="399"/>
      <c r="F1121" s="399"/>
      <c r="G1121" s="241"/>
      <c r="H1121" s="241"/>
      <c r="I1121" s="241"/>
      <c r="J1121" s="241"/>
    </row>
    <row r="1122" spans="4:10" ht="14.25">
      <c r="D1122" s="398"/>
      <c r="E1122" s="399"/>
      <c r="F1122" s="399"/>
      <c r="G1122" s="241"/>
      <c r="H1122" s="241"/>
      <c r="I1122" s="241"/>
      <c r="J1122" s="241"/>
    </row>
    <row r="1123" spans="4:10" ht="14.25">
      <c r="D1123" s="398"/>
      <c r="E1123" s="399"/>
      <c r="F1123" s="399"/>
      <c r="G1123" s="241"/>
      <c r="H1123" s="241"/>
      <c r="I1123" s="241"/>
      <c r="J1123" s="241"/>
    </row>
    <row r="1124" spans="4:10" ht="14.25">
      <c r="D1124" s="398"/>
      <c r="E1124" s="399"/>
      <c r="F1124" s="399"/>
      <c r="G1124" s="241"/>
      <c r="H1124" s="241"/>
      <c r="I1124" s="241"/>
      <c r="J1124" s="241"/>
    </row>
    <row r="1125" spans="4:10" ht="14.25">
      <c r="D1125" s="398"/>
      <c r="E1125" s="399"/>
      <c r="F1125" s="399"/>
      <c r="G1125" s="241"/>
      <c r="H1125" s="241"/>
      <c r="I1125" s="241"/>
      <c r="J1125" s="241"/>
    </row>
    <row r="1126" spans="4:10" ht="14.25">
      <c r="D1126" s="398"/>
      <c r="E1126" s="399"/>
      <c r="F1126" s="399"/>
      <c r="G1126" s="241"/>
      <c r="H1126" s="241"/>
      <c r="I1126" s="241"/>
      <c r="J1126" s="241"/>
    </row>
    <row r="1127" spans="4:10" ht="14.25">
      <c r="D1127" s="398"/>
      <c r="E1127" s="399"/>
      <c r="F1127" s="399"/>
      <c r="G1127" s="241"/>
      <c r="H1127" s="241"/>
      <c r="I1127" s="241"/>
      <c r="J1127" s="241"/>
    </row>
    <row r="1128" spans="4:10" ht="14.25">
      <c r="D1128" s="398"/>
      <c r="E1128" s="399"/>
      <c r="F1128" s="399"/>
      <c r="G1128" s="241"/>
      <c r="H1128" s="241"/>
      <c r="I1128" s="241"/>
      <c r="J1128" s="241"/>
    </row>
    <row r="1129" spans="4:10" ht="14.25">
      <c r="D1129" s="398"/>
      <c r="E1129" s="399"/>
      <c r="F1129" s="399"/>
      <c r="G1129" s="241"/>
      <c r="H1129" s="241"/>
      <c r="I1129" s="241"/>
      <c r="J1129" s="241"/>
    </row>
    <row r="1130" spans="4:10" ht="14.25">
      <c r="D1130" s="398"/>
      <c r="E1130" s="399"/>
      <c r="F1130" s="399"/>
      <c r="G1130" s="241"/>
      <c r="H1130" s="241"/>
      <c r="I1130" s="241"/>
      <c r="J1130" s="241"/>
    </row>
    <row r="1131" spans="4:10" ht="14.25">
      <c r="D1131" s="398"/>
      <c r="E1131" s="399"/>
      <c r="F1131" s="399"/>
      <c r="G1131" s="241"/>
      <c r="H1131" s="241"/>
      <c r="I1131" s="241"/>
      <c r="J1131" s="241"/>
    </row>
    <row r="1132" spans="4:10" ht="14.25">
      <c r="D1132" s="398"/>
      <c r="E1132" s="399"/>
      <c r="F1132" s="399"/>
      <c r="G1132" s="241"/>
      <c r="H1132" s="241"/>
      <c r="I1132" s="241"/>
      <c r="J1132" s="241"/>
    </row>
    <row r="1133" spans="4:10" ht="14.25">
      <c r="D1133" s="398"/>
      <c r="E1133" s="399"/>
      <c r="F1133" s="399"/>
      <c r="G1133" s="241"/>
      <c r="H1133" s="241"/>
      <c r="I1133" s="241"/>
      <c r="J1133" s="241"/>
    </row>
    <row r="1134" spans="4:10" ht="14.25">
      <c r="D1134" s="398"/>
      <c r="E1134" s="399"/>
      <c r="F1134" s="399"/>
      <c r="G1134" s="241"/>
      <c r="H1134" s="241"/>
      <c r="I1134" s="241"/>
      <c r="J1134" s="241"/>
    </row>
    <row r="1135" spans="4:10" ht="14.25">
      <c r="D1135" s="398"/>
      <c r="E1135" s="399"/>
      <c r="F1135" s="399"/>
      <c r="G1135" s="241"/>
      <c r="H1135" s="241"/>
      <c r="I1135" s="241"/>
      <c r="J1135" s="241"/>
    </row>
    <row r="1136" spans="4:10" ht="14.25">
      <c r="D1136" s="398"/>
      <c r="E1136" s="399"/>
      <c r="F1136" s="399"/>
      <c r="G1136" s="241"/>
      <c r="H1136" s="241"/>
      <c r="I1136" s="241"/>
      <c r="J1136" s="241"/>
    </row>
    <row r="1137" spans="4:10" ht="14.25">
      <c r="D1137" s="398"/>
      <c r="E1137" s="399"/>
      <c r="F1137" s="399"/>
      <c r="G1137" s="241"/>
      <c r="H1137" s="241"/>
      <c r="I1137" s="241"/>
      <c r="J1137" s="241"/>
    </row>
    <row r="1138" spans="4:10" ht="14.25">
      <c r="D1138" s="398"/>
      <c r="E1138" s="399"/>
      <c r="F1138" s="399"/>
      <c r="G1138" s="241"/>
      <c r="H1138" s="241"/>
      <c r="I1138" s="241"/>
      <c r="J1138" s="241"/>
    </row>
    <row r="1139" spans="4:10" ht="14.25">
      <c r="D1139" s="398"/>
      <c r="E1139" s="399"/>
      <c r="F1139" s="399"/>
      <c r="G1139" s="241"/>
      <c r="H1139" s="241"/>
      <c r="I1139" s="241"/>
      <c r="J1139" s="241"/>
    </row>
    <row r="1140" spans="4:10" ht="14.25">
      <c r="D1140" s="398"/>
      <c r="E1140" s="399"/>
      <c r="F1140" s="399"/>
      <c r="G1140" s="241"/>
      <c r="H1140" s="241"/>
      <c r="I1140" s="241"/>
      <c r="J1140" s="241"/>
    </row>
    <row r="1141" spans="4:10" ht="14.25">
      <c r="D1141" s="398"/>
      <c r="E1141" s="399"/>
      <c r="F1141" s="399"/>
      <c r="G1141" s="241"/>
      <c r="H1141" s="241"/>
      <c r="I1141" s="241"/>
      <c r="J1141" s="241"/>
    </row>
    <row r="1142" spans="4:10" ht="14.25">
      <c r="D1142" s="398"/>
      <c r="E1142" s="399"/>
      <c r="F1142" s="399"/>
      <c r="G1142" s="241"/>
      <c r="H1142" s="241"/>
      <c r="I1142" s="241"/>
      <c r="J1142" s="241"/>
    </row>
    <row r="1143" spans="4:10" ht="14.25">
      <c r="D1143" s="398"/>
      <c r="E1143" s="399"/>
      <c r="F1143" s="399"/>
      <c r="G1143" s="241"/>
      <c r="H1143" s="241"/>
      <c r="I1143" s="241"/>
      <c r="J1143" s="241"/>
    </row>
    <row r="1144" spans="4:10" ht="14.25">
      <c r="D1144" s="398"/>
      <c r="E1144" s="399"/>
      <c r="F1144" s="399"/>
      <c r="G1144" s="241"/>
      <c r="H1144" s="241"/>
      <c r="I1144" s="241"/>
      <c r="J1144" s="241"/>
    </row>
    <row r="1145" spans="4:10" ht="14.25">
      <c r="D1145" s="398"/>
      <c r="E1145" s="399"/>
      <c r="F1145" s="399"/>
      <c r="G1145" s="241"/>
      <c r="H1145" s="241"/>
      <c r="I1145" s="241"/>
      <c r="J1145" s="241"/>
    </row>
    <row r="1146" spans="4:10" ht="14.25">
      <c r="D1146" s="398"/>
      <c r="E1146" s="399"/>
      <c r="F1146" s="399"/>
      <c r="G1146" s="241"/>
      <c r="H1146" s="241"/>
      <c r="I1146" s="241"/>
      <c r="J1146" s="241"/>
    </row>
    <row r="1147" spans="4:10" ht="14.25">
      <c r="D1147" s="398"/>
      <c r="E1147" s="399"/>
      <c r="F1147" s="399"/>
      <c r="G1147" s="241"/>
      <c r="H1147" s="241"/>
      <c r="I1147" s="241"/>
      <c r="J1147" s="241"/>
    </row>
    <row r="1148" spans="4:10" ht="14.25">
      <c r="D1148" s="398"/>
      <c r="E1148" s="399"/>
      <c r="F1148" s="399"/>
      <c r="G1148" s="241"/>
      <c r="H1148" s="241"/>
      <c r="I1148" s="241"/>
      <c r="J1148" s="241"/>
    </row>
    <row r="1149" spans="4:10" ht="14.25">
      <c r="D1149" s="398"/>
      <c r="E1149" s="399"/>
      <c r="F1149" s="399"/>
      <c r="G1149" s="241"/>
      <c r="H1149" s="241"/>
      <c r="I1149" s="241"/>
      <c r="J1149" s="241"/>
    </row>
    <row r="1150" spans="4:10" ht="14.25">
      <c r="D1150" s="398"/>
      <c r="E1150" s="399"/>
      <c r="F1150" s="399"/>
      <c r="G1150" s="241"/>
      <c r="H1150" s="241"/>
      <c r="I1150" s="241"/>
      <c r="J1150" s="241"/>
    </row>
    <row r="1151" spans="4:10" ht="14.25">
      <c r="D1151" s="398"/>
      <c r="E1151" s="399"/>
      <c r="F1151" s="399"/>
      <c r="G1151" s="241"/>
      <c r="H1151" s="241"/>
      <c r="I1151" s="241"/>
      <c r="J1151" s="241"/>
    </row>
    <row r="1152" spans="4:10" ht="14.25">
      <c r="D1152" s="398"/>
      <c r="E1152" s="399"/>
      <c r="F1152" s="399"/>
      <c r="G1152" s="241"/>
      <c r="H1152" s="241"/>
      <c r="I1152" s="241"/>
      <c r="J1152" s="241"/>
    </row>
    <row r="1153" spans="4:10" ht="14.25">
      <c r="D1153" s="398"/>
      <c r="E1153" s="399"/>
      <c r="F1153" s="399"/>
      <c r="G1153" s="241"/>
      <c r="H1153" s="241"/>
      <c r="I1153" s="241"/>
      <c r="J1153" s="241"/>
    </row>
    <row r="1154" spans="4:10" ht="14.25">
      <c r="D1154" s="398"/>
      <c r="E1154" s="399"/>
      <c r="F1154" s="399"/>
      <c r="G1154" s="241"/>
      <c r="H1154" s="241"/>
      <c r="I1154" s="241"/>
      <c r="J1154" s="241"/>
    </row>
    <row r="1155" spans="4:10" ht="14.25">
      <c r="D1155" s="398"/>
      <c r="E1155" s="399"/>
      <c r="F1155" s="399"/>
      <c r="G1155" s="241"/>
      <c r="H1155" s="241"/>
      <c r="I1155" s="241"/>
      <c r="J1155" s="241"/>
    </row>
    <row r="1156" spans="4:10" ht="14.25">
      <c r="D1156" s="398"/>
      <c r="E1156" s="399"/>
      <c r="F1156" s="399"/>
      <c r="G1156" s="241"/>
      <c r="H1156" s="241"/>
      <c r="I1156" s="241"/>
      <c r="J1156" s="241"/>
    </row>
    <row r="1157" spans="4:10" ht="14.25">
      <c r="D1157" s="398"/>
      <c r="E1157" s="399"/>
      <c r="F1157" s="399"/>
      <c r="G1157" s="241"/>
      <c r="H1157" s="241"/>
      <c r="I1157" s="241"/>
      <c r="J1157" s="241"/>
    </row>
    <row r="1158" spans="4:10" ht="14.25">
      <c r="D1158" s="398"/>
      <c r="E1158" s="399"/>
      <c r="F1158" s="399"/>
      <c r="G1158" s="241"/>
      <c r="H1158" s="241"/>
      <c r="I1158" s="241"/>
      <c r="J1158" s="241"/>
    </row>
    <row r="1159" spans="4:10" ht="14.25">
      <c r="D1159" s="398"/>
      <c r="E1159" s="399"/>
      <c r="F1159" s="399"/>
      <c r="G1159" s="241"/>
      <c r="H1159" s="241"/>
      <c r="I1159" s="241"/>
      <c r="J1159" s="241"/>
    </row>
    <row r="1160" spans="4:10" ht="14.25">
      <c r="D1160" s="398"/>
      <c r="E1160" s="399"/>
      <c r="F1160" s="399"/>
      <c r="G1160" s="241"/>
      <c r="H1160" s="241"/>
      <c r="I1160" s="241"/>
      <c r="J1160" s="241"/>
    </row>
    <row r="1161" spans="4:10" ht="14.25">
      <c r="D1161" s="398"/>
      <c r="E1161" s="399"/>
      <c r="F1161" s="399"/>
      <c r="G1161" s="241"/>
      <c r="H1161" s="241"/>
      <c r="I1161" s="241"/>
      <c r="J1161" s="241"/>
    </row>
    <row r="1162" spans="4:10" ht="14.25">
      <c r="D1162" s="398"/>
      <c r="E1162" s="399"/>
      <c r="F1162" s="399"/>
      <c r="G1162" s="241"/>
      <c r="H1162" s="241"/>
      <c r="I1162" s="241"/>
      <c r="J1162" s="241"/>
    </row>
    <row r="1163" spans="4:10" ht="14.25">
      <c r="D1163" s="398"/>
      <c r="E1163" s="399"/>
      <c r="F1163" s="399"/>
      <c r="G1163" s="241"/>
      <c r="H1163" s="241"/>
      <c r="I1163" s="241"/>
      <c r="J1163" s="241"/>
    </row>
    <row r="1164" spans="4:10" ht="14.25">
      <c r="D1164" s="398"/>
      <c r="E1164" s="399"/>
      <c r="F1164" s="399"/>
      <c r="G1164" s="241"/>
      <c r="H1164" s="241"/>
      <c r="I1164" s="241"/>
      <c r="J1164" s="241"/>
    </row>
    <row r="1165" spans="4:10" ht="14.25">
      <c r="D1165" s="398"/>
      <c r="E1165" s="399"/>
      <c r="F1165" s="399"/>
      <c r="G1165" s="241"/>
      <c r="H1165" s="241"/>
      <c r="I1165" s="241"/>
      <c r="J1165" s="241"/>
    </row>
    <row r="1166" spans="4:10" ht="14.25">
      <c r="D1166" s="398"/>
      <c r="E1166" s="399"/>
      <c r="F1166" s="399"/>
      <c r="G1166" s="241"/>
      <c r="H1166" s="241"/>
      <c r="I1166" s="241"/>
      <c r="J1166" s="241"/>
    </row>
    <row r="1167" spans="4:10" ht="14.25">
      <c r="D1167" s="398"/>
      <c r="E1167" s="399"/>
      <c r="F1167" s="399"/>
      <c r="G1167" s="241"/>
      <c r="H1167" s="241"/>
      <c r="I1167" s="241"/>
      <c r="J1167" s="241"/>
    </row>
    <row r="1168" spans="4:10" ht="14.25">
      <c r="D1168" s="398"/>
      <c r="E1168" s="399"/>
      <c r="F1168" s="399"/>
      <c r="G1168" s="241"/>
      <c r="H1168" s="241"/>
      <c r="I1168" s="241"/>
      <c r="J1168" s="241"/>
    </row>
    <row r="1169" spans="4:10" ht="14.25">
      <c r="D1169" s="398"/>
      <c r="E1169" s="399"/>
      <c r="F1169" s="399"/>
      <c r="G1169" s="241"/>
      <c r="H1169" s="241"/>
      <c r="I1169" s="241"/>
      <c r="J1169" s="241"/>
    </row>
    <row r="1170" spans="4:10" ht="14.25">
      <c r="D1170" s="398"/>
      <c r="E1170" s="399"/>
      <c r="F1170" s="399"/>
      <c r="G1170" s="241"/>
      <c r="H1170" s="241"/>
      <c r="I1170" s="241"/>
      <c r="J1170" s="241"/>
    </row>
    <row r="1171" spans="4:10" ht="14.25">
      <c r="D1171" s="398"/>
      <c r="E1171" s="399"/>
      <c r="F1171" s="399"/>
      <c r="G1171" s="241"/>
      <c r="H1171" s="241"/>
      <c r="I1171" s="241"/>
      <c r="J1171" s="241"/>
    </row>
    <row r="1172" spans="4:10" ht="14.25">
      <c r="D1172" s="398"/>
      <c r="E1172" s="399"/>
      <c r="F1172" s="399"/>
      <c r="G1172" s="241"/>
      <c r="H1172" s="241"/>
      <c r="I1172" s="241"/>
      <c r="J1172" s="241"/>
    </row>
    <row r="1173" spans="4:10" ht="14.25">
      <c r="D1173" s="398"/>
      <c r="E1173" s="399"/>
      <c r="F1173" s="399"/>
      <c r="G1173" s="241"/>
      <c r="H1173" s="241"/>
      <c r="I1173" s="241"/>
      <c r="J1173" s="241"/>
    </row>
    <row r="1174" spans="4:10" ht="14.25">
      <c r="D1174" s="398"/>
      <c r="E1174" s="399"/>
      <c r="F1174" s="399"/>
      <c r="G1174" s="241"/>
      <c r="H1174" s="241"/>
      <c r="I1174" s="241"/>
      <c r="J1174" s="241"/>
    </row>
    <row r="1175" spans="4:10" ht="14.25">
      <c r="D1175" s="398"/>
      <c r="E1175" s="399"/>
      <c r="F1175" s="399"/>
      <c r="G1175" s="241"/>
      <c r="H1175" s="241"/>
      <c r="I1175" s="241"/>
      <c r="J1175" s="241"/>
    </row>
    <row r="1176" spans="4:10" ht="14.25">
      <c r="D1176" s="398"/>
      <c r="E1176" s="399"/>
      <c r="F1176" s="399"/>
      <c r="G1176" s="241"/>
      <c r="H1176" s="241"/>
      <c r="I1176" s="241"/>
      <c r="J1176" s="241"/>
    </row>
    <row r="1177" spans="4:10" ht="14.25">
      <c r="D1177" s="398"/>
      <c r="E1177" s="399"/>
      <c r="F1177" s="399"/>
      <c r="G1177" s="241"/>
      <c r="H1177" s="241"/>
      <c r="I1177" s="241"/>
      <c r="J1177" s="241"/>
    </row>
    <row r="1178" spans="4:10" ht="14.25">
      <c r="D1178" s="398"/>
      <c r="E1178" s="399"/>
      <c r="F1178" s="399"/>
      <c r="G1178" s="241"/>
      <c r="H1178" s="241"/>
      <c r="I1178" s="241"/>
      <c r="J1178" s="241"/>
    </row>
    <row r="1179" spans="4:10" ht="14.25">
      <c r="D1179" s="398"/>
      <c r="E1179" s="399"/>
      <c r="F1179" s="399"/>
      <c r="G1179" s="241"/>
      <c r="H1179" s="241"/>
      <c r="I1179" s="241"/>
      <c r="J1179" s="241"/>
    </row>
    <row r="1180" spans="4:10" ht="14.25">
      <c r="D1180" s="398"/>
      <c r="E1180" s="399"/>
      <c r="F1180" s="399"/>
      <c r="G1180" s="241"/>
      <c r="H1180" s="241"/>
      <c r="I1180" s="241"/>
      <c r="J1180" s="241"/>
    </row>
    <row r="1181" spans="4:10" ht="14.25">
      <c r="D1181" s="398"/>
      <c r="E1181" s="399"/>
      <c r="F1181" s="399"/>
      <c r="G1181" s="241"/>
      <c r="H1181" s="241"/>
      <c r="I1181" s="241"/>
      <c r="J1181" s="241"/>
    </row>
    <row r="1182" spans="4:10" ht="14.25">
      <c r="D1182" s="398"/>
      <c r="E1182" s="399"/>
      <c r="F1182" s="399"/>
      <c r="G1182" s="241"/>
      <c r="H1182" s="241"/>
      <c r="I1182" s="241"/>
      <c r="J1182" s="241"/>
    </row>
    <row r="1183" spans="4:10" ht="14.25">
      <c r="D1183" s="398"/>
      <c r="E1183" s="399"/>
      <c r="F1183" s="399"/>
      <c r="G1183" s="241"/>
      <c r="H1183" s="241"/>
      <c r="I1183" s="241"/>
      <c r="J1183" s="241"/>
    </row>
    <row r="1184" spans="4:10" ht="14.25">
      <c r="D1184" s="398"/>
      <c r="E1184" s="399"/>
      <c r="F1184" s="399"/>
      <c r="G1184" s="241"/>
      <c r="H1184" s="241"/>
      <c r="I1184" s="241"/>
      <c r="J1184" s="241"/>
    </row>
    <row r="1185" spans="4:10" ht="14.25">
      <c r="D1185" s="398"/>
      <c r="E1185" s="399"/>
      <c r="F1185" s="399"/>
      <c r="G1185" s="241"/>
      <c r="H1185" s="241"/>
      <c r="I1185" s="241"/>
      <c r="J1185" s="241"/>
    </row>
    <row r="1186" spans="4:10" ht="14.25">
      <c r="D1186" s="398"/>
      <c r="E1186" s="399"/>
      <c r="F1186" s="399"/>
      <c r="G1186" s="241"/>
      <c r="H1186" s="241"/>
      <c r="I1186" s="241"/>
      <c r="J1186" s="241"/>
    </row>
    <row r="1187" spans="4:10" ht="14.25">
      <c r="D1187" s="398"/>
      <c r="E1187" s="399"/>
      <c r="F1187" s="399"/>
      <c r="G1187" s="241"/>
      <c r="H1187" s="241"/>
      <c r="I1187" s="241"/>
      <c r="J1187" s="241"/>
    </row>
    <row r="1188" spans="4:10" ht="14.25">
      <c r="D1188" s="398"/>
      <c r="E1188" s="399"/>
      <c r="F1188" s="399"/>
      <c r="G1188" s="241"/>
      <c r="H1188" s="241"/>
      <c r="I1188" s="241"/>
      <c r="J1188" s="241"/>
    </row>
    <row r="1189" spans="4:10" ht="14.25">
      <c r="D1189" s="398"/>
      <c r="E1189" s="399"/>
      <c r="F1189" s="399"/>
      <c r="G1189" s="241"/>
      <c r="H1189" s="241"/>
      <c r="I1189" s="241"/>
      <c r="J1189" s="241"/>
    </row>
    <row r="1190" spans="4:10" ht="14.25">
      <c r="D1190" s="398"/>
      <c r="E1190" s="399"/>
      <c r="F1190" s="399"/>
      <c r="G1190" s="241"/>
      <c r="H1190" s="241"/>
      <c r="I1190" s="241"/>
      <c r="J1190" s="241"/>
    </row>
    <row r="1191" spans="4:10" ht="14.25">
      <c r="D1191" s="398"/>
      <c r="E1191" s="399"/>
      <c r="F1191" s="399"/>
      <c r="G1191" s="241"/>
      <c r="H1191" s="241"/>
      <c r="I1191" s="241"/>
      <c r="J1191" s="241"/>
    </row>
    <row r="1192" spans="4:10" ht="14.25">
      <c r="D1192" s="398"/>
      <c r="E1192" s="399"/>
      <c r="F1192" s="399"/>
      <c r="G1192" s="241"/>
      <c r="H1192" s="241"/>
      <c r="I1192" s="241"/>
      <c r="J1192" s="241"/>
    </row>
    <row r="1193" spans="4:10" ht="14.25">
      <c r="D1193" s="398"/>
      <c r="E1193" s="399"/>
      <c r="F1193" s="399"/>
      <c r="G1193" s="241"/>
      <c r="H1193" s="241"/>
      <c r="I1193" s="241"/>
      <c r="J1193" s="241"/>
    </row>
    <row r="1194" spans="4:10" ht="14.25">
      <c r="D1194" s="398"/>
      <c r="E1194" s="399"/>
      <c r="F1194" s="399"/>
      <c r="G1194" s="241"/>
      <c r="H1194" s="241"/>
      <c r="I1194" s="241"/>
      <c r="J1194" s="241"/>
    </row>
    <row r="1195" spans="4:10" ht="14.25">
      <c r="D1195" s="398"/>
      <c r="E1195" s="399"/>
      <c r="F1195" s="399"/>
      <c r="G1195" s="241"/>
      <c r="H1195" s="241"/>
      <c r="I1195" s="241"/>
      <c r="J1195" s="241"/>
    </row>
    <row r="1196" spans="4:10" ht="14.25">
      <c r="D1196" s="398"/>
      <c r="E1196" s="399"/>
      <c r="F1196" s="399"/>
      <c r="G1196" s="241"/>
      <c r="H1196" s="241"/>
      <c r="I1196" s="241"/>
      <c r="J1196" s="241"/>
    </row>
    <row r="1197" spans="4:10" ht="14.25">
      <c r="D1197" s="398"/>
      <c r="E1197" s="399"/>
      <c r="F1197" s="399"/>
      <c r="G1197" s="241"/>
      <c r="H1197" s="241"/>
      <c r="I1197" s="241"/>
      <c r="J1197" s="241"/>
    </row>
    <row r="1198" spans="4:10" ht="14.25">
      <c r="D1198" s="398"/>
      <c r="E1198" s="399"/>
      <c r="F1198" s="399"/>
      <c r="G1198" s="241"/>
      <c r="H1198" s="241"/>
      <c r="I1198" s="241"/>
      <c r="J1198" s="241"/>
    </row>
    <row r="1199" spans="4:10" ht="14.25">
      <c r="D1199" s="398"/>
      <c r="E1199" s="399"/>
      <c r="F1199" s="399"/>
      <c r="G1199" s="241"/>
      <c r="H1199" s="241"/>
      <c r="I1199" s="241"/>
      <c r="J1199" s="241"/>
    </row>
    <row r="1200" spans="4:10" ht="14.25">
      <c r="D1200" s="398"/>
      <c r="E1200" s="399"/>
      <c r="F1200" s="399"/>
      <c r="G1200" s="241"/>
      <c r="H1200" s="241"/>
      <c r="I1200" s="241"/>
      <c r="J1200" s="241"/>
    </row>
    <row r="1201" spans="4:10" ht="14.25">
      <c r="D1201" s="398"/>
      <c r="E1201" s="399"/>
      <c r="F1201" s="399"/>
      <c r="G1201" s="241"/>
      <c r="H1201" s="241"/>
      <c r="I1201" s="241"/>
      <c r="J1201" s="241"/>
    </row>
    <row r="1202" spans="4:10" ht="14.25">
      <c r="D1202" s="398"/>
      <c r="E1202" s="399"/>
      <c r="F1202" s="399"/>
      <c r="G1202" s="241"/>
      <c r="H1202" s="241"/>
      <c r="I1202" s="241"/>
      <c r="J1202" s="241"/>
    </row>
    <row r="1203" spans="4:10" ht="14.25">
      <c r="D1203" s="398"/>
      <c r="E1203" s="399"/>
      <c r="F1203" s="399"/>
      <c r="G1203" s="241"/>
      <c r="H1203" s="241"/>
      <c r="I1203" s="241"/>
      <c r="J1203" s="241"/>
    </row>
    <row r="1204" spans="4:10" ht="14.25">
      <c r="D1204" s="398"/>
      <c r="E1204" s="399"/>
      <c r="F1204" s="399"/>
      <c r="G1204" s="241"/>
      <c r="H1204" s="241"/>
      <c r="I1204" s="241"/>
      <c r="J1204" s="241"/>
    </row>
    <row r="1205" spans="4:10" ht="14.25">
      <c r="D1205" s="398"/>
      <c r="E1205" s="399"/>
      <c r="F1205" s="399"/>
      <c r="G1205" s="241"/>
      <c r="H1205" s="241"/>
      <c r="I1205" s="241"/>
      <c r="J1205" s="241"/>
    </row>
    <row r="1206" spans="4:10" ht="14.25">
      <c r="D1206" s="398"/>
      <c r="E1206" s="399"/>
      <c r="F1206" s="399"/>
      <c r="G1206" s="241"/>
      <c r="H1206" s="241"/>
      <c r="I1206" s="241"/>
      <c r="J1206" s="241"/>
    </row>
    <row r="1207" spans="4:10" ht="14.25">
      <c r="D1207" s="398"/>
      <c r="E1207" s="399"/>
      <c r="F1207" s="399"/>
      <c r="G1207" s="241"/>
      <c r="H1207" s="241"/>
      <c r="I1207" s="241"/>
      <c r="J1207" s="241"/>
    </row>
    <row r="1208" spans="4:10" ht="14.25">
      <c r="D1208" s="398"/>
      <c r="E1208" s="399"/>
      <c r="F1208" s="399"/>
      <c r="G1208" s="241"/>
      <c r="H1208" s="241"/>
      <c r="I1208" s="241"/>
      <c r="J1208" s="241"/>
    </row>
    <row r="1209" spans="4:10" ht="14.25">
      <c r="D1209" s="398"/>
      <c r="E1209" s="399"/>
      <c r="F1209" s="399"/>
      <c r="G1209" s="241"/>
      <c r="H1209" s="241"/>
      <c r="I1209" s="241"/>
      <c r="J1209" s="241"/>
    </row>
    <row r="1210" spans="4:10" ht="14.25">
      <c r="D1210" s="398"/>
      <c r="E1210" s="399"/>
      <c r="F1210" s="399"/>
      <c r="G1210" s="241"/>
      <c r="H1210" s="241"/>
      <c r="I1210" s="241"/>
      <c r="J1210" s="241"/>
    </row>
    <row r="1211" spans="4:10" ht="14.25">
      <c r="D1211" s="398"/>
      <c r="E1211" s="399"/>
      <c r="F1211" s="399"/>
      <c r="G1211" s="241"/>
      <c r="H1211" s="241"/>
      <c r="I1211" s="241"/>
      <c r="J1211" s="241"/>
    </row>
    <row r="1212" spans="4:10" ht="14.25">
      <c r="D1212" s="398"/>
      <c r="E1212" s="399"/>
      <c r="F1212" s="399"/>
      <c r="G1212" s="241"/>
      <c r="H1212" s="241"/>
      <c r="I1212" s="241"/>
      <c r="J1212" s="241"/>
    </row>
    <row r="1213" spans="4:10" ht="14.25">
      <c r="D1213" s="398"/>
      <c r="E1213" s="399"/>
      <c r="F1213" s="399"/>
      <c r="G1213" s="241"/>
      <c r="H1213" s="241"/>
      <c r="I1213" s="241"/>
      <c r="J1213" s="241"/>
    </row>
    <row r="1214" spans="4:10" ht="14.25">
      <c r="D1214" s="398"/>
      <c r="E1214" s="399"/>
      <c r="F1214" s="399"/>
      <c r="G1214" s="241"/>
      <c r="H1214" s="241"/>
      <c r="I1214" s="241"/>
      <c r="J1214" s="241"/>
    </row>
    <row r="1215" spans="4:10" ht="14.25">
      <c r="D1215" s="398"/>
      <c r="E1215" s="399"/>
      <c r="F1215" s="399"/>
      <c r="G1215" s="241"/>
      <c r="H1215" s="241"/>
      <c r="I1215" s="241"/>
      <c r="J1215" s="241"/>
    </row>
    <row r="1216" spans="4:10" ht="14.25">
      <c r="D1216" s="398"/>
      <c r="E1216" s="399"/>
      <c r="F1216" s="399"/>
      <c r="G1216" s="241"/>
      <c r="H1216" s="241"/>
      <c r="I1216" s="241"/>
      <c r="J1216" s="241"/>
    </row>
    <row r="1217" spans="4:10" ht="14.25">
      <c r="D1217" s="398"/>
      <c r="E1217" s="399"/>
      <c r="F1217" s="399"/>
      <c r="G1217" s="241"/>
      <c r="H1217" s="241"/>
      <c r="I1217" s="241"/>
      <c r="J1217" s="241"/>
    </row>
    <row r="1218" spans="4:10" ht="14.25">
      <c r="D1218" s="398"/>
      <c r="E1218" s="399"/>
      <c r="F1218" s="399"/>
      <c r="G1218" s="241"/>
      <c r="H1218" s="241"/>
      <c r="I1218" s="241"/>
      <c r="J1218" s="241"/>
    </row>
    <row r="1219" spans="4:10" ht="14.25">
      <c r="D1219" s="398"/>
      <c r="E1219" s="399"/>
      <c r="F1219" s="399"/>
      <c r="G1219" s="241"/>
      <c r="H1219" s="241"/>
      <c r="I1219" s="241"/>
      <c r="J1219" s="241"/>
    </row>
    <row r="1220" spans="4:10" ht="14.25">
      <c r="D1220" s="398"/>
      <c r="E1220" s="399"/>
      <c r="F1220" s="399"/>
      <c r="G1220" s="241"/>
      <c r="H1220" s="241"/>
      <c r="I1220" s="241"/>
      <c r="J1220" s="241"/>
    </row>
    <row r="1221" spans="4:10" ht="14.25">
      <c r="D1221" s="398"/>
      <c r="E1221" s="399"/>
      <c r="F1221" s="399"/>
      <c r="G1221" s="241"/>
      <c r="H1221" s="241"/>
      <c r="I1221" s="241"/>
      <c r="J1221" s="241"/>
    </row>
    <row r="1222" spans="4:10" ht="14.25">
      <c r="D1222" s="398"/>
      <c r="E1222" s="399"/>
      <c r="F1222" s="399"/>
      <c r="G1222" s="241"/>
      <c r="H1222" s="241"/>
      <c r="I1222" s="241"/>
      <c r="J1222" s="241"/>
    </row>
    <row r="1223" spans="4:10" ht="14.25">
      <c r="D1223" s="398"/>
      <c r="E1223" s="399"/>
      <c r="F1223" s="399"/>
      <c r="G1223" s="241"/>
      <c r="H1223" s="241"/>
      <c r="I1223" s="241"/>
      <c r="J1223" s="241"/>
    </row>
    <row r="1224" spans="4:10" ht="14.25">
      <c r="D1224" s="398"/>
      <c r="E1224" s="399"/>
      <c r="F1224" s="399"/>
      <c r="G1224" s="241"/>
      <c r="H1224" s="241"/>
      <c r="I1224" s="241"/>
      <c r="J1224" s="241"/>
    </row>
    <row r="1225" spans="4:10" ht="14.25">
      <c r="D1225" s="398"/>
      <c r="E1225" s="399"/>
      <c r="F1225" s="399"/>
      <c r="G1225" s="241"/>
      <c r="H1225" s="241"/>
      <c r="I1225" s="241"/>
      <c r="J1225" s="241"/>
    </row>
    <row r="1226" spans="4:10" ht="14.25">
      <c r="D1226" s="398"/>
      <c r="E1226" s="399"/>
      <c r="F1226" s="399"/>
      <c r="G1226" s="241"/>
      <c r="H1226" s="241"/>
      <c r="I1226" s="241"/>
      <c r="J1226" s="241"/>
    </row>
    <row r="1227" spans="4:10" ht="14.25">
      <c r="D1227" s="398"/>
      <c r="E1227" s="399"/>
      <c r="F1227" s="399"/>
      <c r="G1227" s="241"/>
      <c r="H1227" s="241"/>
      <c r="I1227" s="241"/>
      <c r="J1227" s="241"/>
    </row>
    <row r="1228" spans="4:10" ht="14.25">
      <c r="D1228" s="398"/>
      <c r="E1228" s="399"/>
      <c r="F1228" s="399"/>
      <c r="G1228" s="241"/>
      <c r="H1228" s="241"/>
      <c r="I1228" s="241"/>
      <c r="J1228" s="241"/>
    </row>
    <row r="1229" spans="4:10" ht="14.25">
      <c r="D1229" s="398"/>
      <c r="E1229" s="399"/>
      <c r="F1229" s="399"/>
      <c r="G1229" s="241"/>
      <c r="H1229" s="241"/>
      <c r="I1229" s="241"/>
      <c r="J1229" s="241"/>
    </row>
    <row r="1230" spans="4:10" ht="14.25">
      <c r="D1230" s="398"/>
      <c r="E1230" s="399"/>
      <c r="F1230" s="399"/>
      <c r="G1230" s="241"/>
      <c r="H1230" s="241"/>
      <c r="I1230" s="241"/>
      <c r="J1230" s="241"/>
    </row>
    <row r="1231" spans="4:10" ht="14.25">
      <c r="D1231" s="398"/>
      <c r="E1231" s="399"/>
      <c r="F1231" s="399"/>
      <c r="G1231" s="241"/>
      <c r="H1231" s="241"/>
      <c r="I1231" s="241"/>
      <c r="J1231" s="241"/>
    </row>
    <row r="1232" spans="4:10" ht="14.25">
      <c r="D1232" s="398"/>
      <c r="E1232" s="399"/>
      <c r="F1232" s="399"/>
      <c r="G1232" s="241"/>
      <c r="H1232" s="241"/>
      <c r="I1232" s="241"/>
      <c r="J1232" s="241"/>
    </row>
    <row r="1233" spans="4:10" ht="14.25">
      <c r="D1233" s="398"/>
      <c r="E1233" s="399"/>
      <c r="F1233" s="399"/>
      <c r="G1233" s="241"/>
      <c r="H1233" s="241"/>
      <c r="I1233" s="241"/>
      <c r="J1233" s="241"/>
    </row>
    <row r="1234" spans="4:10" ht="14.25">
      <c r="D1234" s="398"/>
      <c r="E1234" s="399"/>
      <c r="F1234" s="399"/>
      <c r="G1234" s="241"/>
      <c r="H1234" s="241"/>
      <c r="I1234" s="241"/>
      <c r="J1234" s="241"/>
    </row>
    <row r="1235" spans="4:10" ht="14.25">
      <c r="D1235" s="398"/>
      <c r="E1235" s="399"/>
      <c r="F1235" s="399"/>
      <c r="G1235" s="241"/>
      <c r="H1235" s="241"/>
      <c r="I1235" s="241"/>
      <c r="J1235" s="241"/>
    </row>
    <row r="1236" spans="4:10" ht="14.25">
      <c r="D1236" s="398"/>
      <c r="E1236" s="399"/>
      <c r="F1236" s="399"/>
      <c r="G1236" s="241"/>
      <c r="H1236" s="241"/>
      <c r="I1236" s="241"/>
      <c r="J1236" s="241"/>
    </row>
    <row r="1237" spans="4:10" ht="14.25">
      <c r="D1237" s="398"/>
      <c r="E1237" s="399"/>
      <c r="F1237" s="399"/>
      <c r="G1237" s="241"/>
      <c r="H1237" s="241"/>
      <c r="I1237" s="241"/>
      <c r="J1237" s="241"/>
    </row>
    <row r="1238" spans="4:10" ht="14.25">
      <c r="D1238" s="398"/>
      <c r="E1238" s="399"/>
      <c r="F1238" s="399"/>
      <c r="G1238" s="241"/>
      <c r="H1238" s="241"/>
      <c r="I1238" s="241"/>
      <c r="J1238" s="241"/>
    </row>
    <row r="1239" spans="4:10" ht="14.25">
      <c r="D1239" s="398"/>
      <c r="E1239" s="399"/>
      <c r="F1239" s="399"/>
      <c r="G1239" s="241"/>
      <c r="H1239" s="241"/>
      <c r="I1239" s="241"/>
      <c r="J1239" s="241"/>
    </row>
    <row r="1240" spans="4:10" ht="14.25">
      <c r="D1240" s="398"/>
      <c r="E1240" s="399"/>
      <c r="F1240" s="399"/>
      <c r="G1240" s="241"/>
      <c r="H1240" s="241"/>
      <c r="I1240" s="241"/>
      <c r="J1240" s="241"/>
    </row>
    <row r="1241" spans="4:10" ht="14.25">
      <c r="D1241" s="398"/>
      <c r="E1241" s="399"/>
      <c r="F1241" s="399"/>
      <c r="G1241" s="241"/>
      <c r="H1241" s="241"/>
      <c r="I1241" s="241"/>
      <c r="J1241" s="241"/>
    </row>
    <row r="1242" spans="4:10" ht="14.25">
      <c r="D1242" s="398"/>
      <c r="E1242" s="399"/>
      <c r="F1242" s="399"/>
      <c r="G1242" s="241"/>
      <c r="H1242" s="241"/>
      <c r="I1242" s="241"/>
      <c r="J1242" s="241"/>
    </row>
    <row r="1243" spans="4:10" ht="14.25">
      <c r="D1243" s="398"/>
      <c r="E1243" s="399"/>
      <c r="F1243" s="399"/>
      <c r="G1243" s="241"/>
      <c r="H1243" s="241"/>
      <c r="I1243" s="241"/>
      <c r="J1243" s="241"/>
    </row>
    <row r="1244" spans="4:10" ht="14.25">
      <c r="D1244" s="398"/>
      <c r="E1244" s="399"/>
      <c r="F1244" s="399"/>
      <c r="G1244" s="241"/>
      <c r="H1244" s="241"/>
      <c r="I1244" s="241"/>
      <c r="J1244" s="241"/>
    </row>
    <row r="1245" spans="4:10" ht="14.25">
      <c r="D1245" s="398"/>
      <c r="E1245" s="399"/>
      <c r="F1245" s="399"/>
      <c r="G1245" s="241"/>
      <c r="H1245" s="241"/>
      <c r="I1245" s="241"/>
      <c r="J1245" s="241"/>
    </row>
    <row r="1246" spans="4:10" ht="14.25">
      <c r="D1246" s="398"/>
      <c r="E1246" s="399"/>
      <c r="F1246" s="399"/>
      <c r="G1246" s="241"/>
      <c r="H1246" s="241"/>
      <c r="I1246" s="241"/>
      <c r="J1246" s="241"/>
    </row>
    <row r="1247" spans="4:10" ht="14.25">
      <c r="D1247" s="398"/>
      <c r="E1247" s="399"/>
      <c r="F1247" s="399"/>
      <c r="G1247" s="241"/>
      <c r="H1247" s="241"/>
      <c r="I1247" s="241"/>
      <c r="J1247" s="241"/>
    </row>
    <row r="1248" spans="4:10" ht="14.25">
      <c r="D1248" s="398"/>
      <c r="E1248" s="399"/>
      <c r="F1248" s="399"/>
      <c r="G1248" s="241"/>
      <c r="H1248" s="241"/>
      <c r="I1248" s="241"/>
      <c r="J1248" s="241"/>
    </row>
    <row r="1249" spans="4:10" ht="14.25">
      <c r="D1249" s="398"/>
      <c r="E1249" s="399"/>
      <c r="F1249" s="399"/>
      <c r="G1249" s="241"/>
      <c r="H1249" s="241"/>
      <c r="I1249" s="241"/>
      <c r="J1249" s="241"/>
    </row>
    <row r="1250" spans="4:10" ht="14.25">
      <c r="D1250" s="398"/>
      <c r="E1250" s="399"/>
      <c r="F1250" s="399"/>
      <c r="G1250" s="241"/>
      <c r="H1250" s="241"/>
      <c r="I1250" s="241"/>
      <c r="J1250" s="241"/>
    </row>
    <row r="1251" spans="4:10" ht="14.25">
      <c r="D1251" s="398"/>
      <c r="E1251" s="399"/>
      <c r="F1251" s="399"/>
      <c r="G1251" s="241"/>
      <c r="H1251" s="241"/>
      <c r="I1251" s="241"/>
      <c r="J1251" s="241"/>
    </row>
    <row r="1252" spans="4:10" ht="14.25">
      <c r="D1252" s="398"/>
      <c r="E1252" s="399"/>
      <c r="F1252" s="399"/>
      <c r="G1252" s="241"/>
      <c r="H1252" s="241"/>
      <c r="I1252" s="241"/>
      <c r="J1252" s="241"/>
    </row>
    <row r="1253" spans="4:10" ht="14.25">
      <c r="D1253" s="398"/>
      <c r="E1253" s="399"/>
      <c r="F1253" s="399"/>
      <c r="G1253" s="241"/>
      <c r="H1253" s="241"/>
      <c r="I1253" s="241"/>
      <c r="J1253" s="241"/>
    </row>
    <row r="1254" spans="4:10" ht="14.25">
      <c r="D1254" s="398"/>
      <c r="E1254" s="399"/>
      <c r="F1254" s="399"/>
      <c r="G1254" s="241"/>
      <c r="H1254" s="241"/>
      <c r="I1254" s="241"/>
      <c r="J1254" s="241"/>
    </row>
    <row r="1255" spans="4:10" ht="14.25">
      <c r="D1255" s="398"/>
      <c r="E1255" s="399"/>
      <c r="F1255" s="399"/>
      <c r="G1255" s="241"/>
      <c r="H1255" s="241"/>
      <c r="I1255" s="241"/>
      <c r="J1255" s="241"/>
    </row>
    <row r="1256" spans="4:10" ht="14.25">
      <c r="D1256" s="398"/>
      <c r="E1256" s="399"/>
      <c r="F1256" s="399"/>
      <c r="G1256" s="241"/>
      <c r="H1256" s="241"/>
      <c r="I1256" s="241"/>
      <c r="J1256" s="241"/>
    </row>
    <row r="1257" spans="4:10" ht="14.25">
      <c r="D1257" s="398"/>
      <c r="E1257" s="399"/>
      <c r="F1257" s="399"/>
      <c r="G1257" s="241"/>
      <c r="H1257" s="241"/>
      <c r="I1257" s="241"/>
      <c r="J1257" s="241"/>
    </row>
    <row r="1258" spans="4:10" ht="14.25">
      <c r="D1258" s="398"/>
      <c r="E1258" s="399"/>
      <c r="F1258" s="399"/>
      <c r="G1258" s="241"/>
      <c r="H1258" s="241"/>
      <c r="I1258" s="241"/>
      <c r="J1258" s="241"/>
    </row>
    <row r="1259" spans="4:10" ht="14.25">
      <c r="D1259" s="398"/>
      <c r="E1259" s="399"/>
      <c r="F1259" s="399"/>
      <c r="G1259" s="241"/>
      <c r="H1259" s="241"/>
      <c r="I1259" s="241"/>
      <c r="J1259" s="241"/>
    </row>
    <row r="1260" spans="4:10" ht="14.25">
      <c r="D1260" s="398"/>
      <c r="E1260" s="399"/>
      <c r="F1260" s="399"/>
      <c r="G1260" s="241"/>
      <c r="H1260" s="241"/>
      <c r="I1260" s="241"/>
      <c r="J1260" s="241"/>
    </row>
    <row r="1261" spans="4:10" ht="14.25">
      <c r="D1261" s="398"/>
      <c r="E1261" s="399"/>
      <c r="F1261" s="399"/>
      <c r="G1261" s="241"/>
      <c r="H1261" s="241"/>
      <c r="I1261" s="241"/>
      <c r="J1261" s="241"/>
    </row>
    <row r="1262" spans="4:10" ht="14.25">
      <c r="D1262" s="398"/>
      <c r="E1262" s="399"/>
      <c r="F1262" s="399"/>
      <c r="G1262" s="241"/>
      <c r="H1262" s="241"/>
      <c r="I1262" s="241"/>
      <c r="J1262" s="241"/>
    </row>
    <row r="1263" spans="4:10" ht="14.25">
      <c r="D1263" s="398"/>
      <c r="E1263" s="399"/>
      <c r="F1263" s="399"/>
      <c r="G1263" s="241"/>
      <c r="H1263" s="241"/>
      <c r="I1263" s="241"/>
      <c r="J1263" s="241"/>
    </row>
    <row r="1264" spans="4:10" ht="14.25">
      <c r="D1264" s="398"/>
      <c r="E1264" s="399"/>
      <c r="F1264" s="399"/>
      <c r="G1264" s="241"/>
      <c r="H1264" s="241"/>
      <c r="I1264" s="241"/>
      <c r="J1264" s="241"/>
    </row>
    <row r="1265" spans="4:10" ht="14.25">
      <c r="D1265" s="398"/>
      <c r="E1265" s="399"/>
      <c r="F1265" s="399"/>
      <c r="G1265" s="241"/>
      <c r="H1265" s="241"/>
      <c r="I1265" s="241"/>
      <c r="J1265" s="241"/>
    </row>
    <row r="1266" spans="4:10" ht="14.25">
      <c r="D1266" s="398"/>
      <c r="E1266" s="399"/>
      <c r="F1266" s="399"/>
      <c r="G1266" s="241"/>
      <c r="H1266" s="241"/>
      <c r="I1266" s="241"/>
      <c r="J1266" s="241"/>
    </row>
    <row r="1267" spans="4:10" ht="14.25">
      <c r="D1267" s="398"/>
      <c r="E1267" s="399"/>
      <c r="F1267" s="399"/>
      <c r="G1267" s="241"/>
      <c r="H1267" s="241"/>
      <c r="I1267" s="241"/>
      <c r="J1267" s="241"/>
    </row>
    <row r="1268" spans="4:10" ht="14.25">
      <c r="D1268" s="398"/>
      <c r="E1268" s="399"/>
      <c r="F1268" s="399"/>
      <c r="G1268" s="241"/>
      <c r="H1268" s="241"/>
      <c r="I1268" s="241"/>
      <c r="J1268" s="241"/>
    </row>
    <row r="1269" spans="4:10" ht="14.25">
      <c r="D1269" s="398"/>
      <c r="E1269" s="399"/>
      <c r="F1269" s="399"/>
      <c r="G1269" s="241"/>
      <c r="H1269" s="241"/>
      <c r="I1269" s="241"/>
      <c r="J1269" s="241"/>
    </row>
    <row r="1270" spans="4:10" ht="14.25">
      <c r="D1270" s="398"/>
      <c r="E1270" s="399"/>
      <c r="F1270" s="399"/>
      <c r="G1270" s="241"/>
      <c r="H1270" s="241"/>
      <c r="I1270" s="241"/>
      <c r="J1270" s="241"/>
    </row>
    <row r="1271" spans="4:10" ht="14.25">
      <c r="D1271" s="398"/>
      <c r="E1271" s="399"/>
      <c r="F1271" s="399"/>
      <c r="G1271" s="241"/>
      <c r="H1271" s="241"/>
      <c r="I1271" s="241"/>
      <c r="J1271" s="241"/>
    </row>
    <row r="1272" spans="4:10" ht="14.25">
      <c r="D1272" s="398"/>
      <c r="E1272" s="399"/>
      <c r="F1272" s="399"/>
      <c r="G1272" s="241"/>
      <c r="H1272" s="241"/>
      <c r="I1272" s="241"/>
      <c r="J1272" s="241"/>
    </row>
    <row r="1273" spans="4:10" ht="14.25">
      <c r="D1273" s="398"/>
      <c r="E1273" s="399"/>
      <c r="F1273" s="399"/>
      <c r="G1273" s="241"/>
      <c r="H1273" s="241"/>
      <c r="I1273" s="241"/>
      <c r="J1273" s="241"/>
    </row>
    <row r="1274" spans="4:10" ht="14.25">
      <c r="D1274" s="398"/>
      <c r="E1274" s="399"/>
      <c r="F1274" s="399"/>
      <c r="G1274" s="241"/>
      <c r="H1274" s="241"/>
      <c r="I1274" s="241"/>
      <c r="J1274" s="241"/>
    </row>
    <row r="1275" spans="4:10" ht="14.25">
      <c r="D1275" s="398"/>
      <c r="E1275" s="399"/>
      <c r="F1275" s="399"/>
      <c r="G1275" s="241"/>
      <c r="H1275" s="241"/>
      <c r="I1275" s="241"/>
      <c r="J1275" s="241"/>
    </row>
    <row r="1276" spans="4:10" ht="14.25">
      <c r="D1276" s="398"/>
      <c r="E1276" s="399"/>
      <c r="F1276" s="399"/>
      <c r="G1276" s="241"/>
      <c r="H1276" s="241"/>
      <c r="I1276" s="241"/>
      <c r="J1276" s="241"/>
    </row>
    <row r="1277" spans="4:10" ht="14.25">
      <c r="D1277" s="398"/>
      <c r="E1277" s="399"/>
      <c r="F1277" s="399"/>
      <c r="G1277" s="241"/>
      <c r="H1277" s="241"/>
      <c r="I1277" s="241"/>
      <c r="J1277" s="241"/>
    </row>
    <row r="1278" spans="4:10" ht="14.25">
      <c r="D1278" s="398"/>
      <c r="E1278" s="399"/>
      <c r="F1278" s="399"/>
      <c r="G1278" s="241"/>
      <c r="H1278" s="241"/>
      <c r="I1278" s="241"/>
      <c r="J1278" s="241"/>
    </row>
    <row r="1279" spans="4:10" ht="14.25">
      <c r="D1279" s="398"/>
      <c r="E1279" s="399"/>
      <c r="F1279" s="399"/>
      <c r="G1279" s="241"/>
      <c r="H1279" s="241"/>
      <c r="I1279" s="241"/>
      <c r="J1279" s="241"/>
    </row>
    <row r="1280" spans="4:10" ht="14.25">
      <c r="D1280" s="398"/>
      <c r="E1280" s="399"/>
      <c r="F1280" s="399"/>
      <c r="G1280" s="241"/>
      <c r="H1280" s="241"/>
      <c r="I1280" s="241"/>
      <c r="J1280" s="241"/>
    </row>
    <row r="1281" spans="4:10" ht="14.25">
      <c r="D1281" s="398"/>
      <c r="E1281" s="399"/>
      <c r="F1281" s="399"/>
      <c r="G1281" s="241"/>
      <c r="H1281" s="241"/>
      <c r="I1281" s="241"/>
      <c r="J1281" s="241"/>
    </row>
    <row r="1282" spans="4:10" ht="14.25">
      <c r="D1282" s="398"/>
      <c r="E1282" s="399"/>
      <c r="F1282" s="399"/>
      <c r="G1282" s="241"/>
      <c r="H1282" s="241"/>
      <c r="I1282" s="241"/>
      <c r="J1282" s="241"/>
    </row>
    <row r="1283" spans="4:10" ht="14.25">
      <c r="D1283" s="398"/>
      <c r="E1283" s="399"/>
      <c r="F1283" s="399"/>
      <c r="G1283" s="241"/>
      <c r="H1283" s="241"/>
      <c r="I1283" s="241"/>
      <c r="J1283" s="241"/>
    </row>
    <row r="1284" spans="4:10" ht="14.25">
      <c r="D1284" s="398"/>
      <c r="E1284" s="399"/>
      <c r="F1284" s="399"/>
      <c r="G1284" s="241"/>
      <c r="H1284" s="241"/>
      <c r="I1284" s="241"/>
      <c r="J1284" s="241"/>
    </row>
    <row r="1285" spans="4:10" ht="14.25">
      <c r="D1285" s="398"/>
      <c r="E1285" s="399"/>
      <c r="F1285" s="399"/>
      <c r="G1285" s="241"/>
      <c r="H1285" s="241"/>
      <c r="I1285" s="241"/>
      <c r="J1285" s="241"/>
    </row>
    <row r="1286" spans="4:10" ht="14.25">
      <c r="D1286" s="398"/>
      <c r="E1286" s="399"/>
      <c r="F1286" s="399"/>
      <c r="G1286" s="241"/>
      <c r="H1286" s="241"/>
      <c r="I1286" s="241"/>
      <c r="J1286" s="241"/>
    </row>
    <row r="1287" spans="4:10" ht="14.25">
      <c r="D1287" s="398"/>
      <c r="E1287" s="399"/>
      <c r="F1287" s="399"/>
      <c r="G1287" s="241"/>
      <c r="H1287" s="241"/>
      <c r="I1287" s="241"/>
      <c r="J1287" s="241"/>
    </row>
    <row r="1288" spans="4:10" ht="14.25">
      <c r="D1288" s="398"/>
      <c r="E1288" s="399"/>
      <c r="F1288" s="399"/>
      <c r="G1288" s="241"/>
      <c r="H1288" s="241"/>
      <c r="I1288" s="241"/>
      <c r="J1288" s="241"/>
    </row>
    <row r="1289" spans="4:10" ht="14.25">
      <c r="D1289" s="398"/>
      <c r="E1289" s="399"/>
      <c r="F1289" s="399"/>
      <c r="G1289" s="241"/>
      <c r="H1289" s="241"/>
      <c r="I1289" s="241"/>
      <c r="J1289" s="241"/>
    </row>
    <row r="1290" spans="4:10" ht="14.25">
      <c r="D1290" s="398"/>
      <c r="E1290" s="399"/>
      <c r="F1290" s="399"/>
      <c r="G1290" s="241"/>
      <c r="H1290" s="241"/>
      <c r="I1290" s="241"/>
      <c r="J1290" s="241"/>
    </row>
    <row r="1291" spans="4:10" ht="14.25">
      <c r="D1291" s="398"/>
      <c r="E1291" s="399"/>
      <c r="F1291" s="399"/>
      <c r="G1291" s="241"/>
      <c r="H1291" s="241"/>
      <c r="I1291" s="241"/>
      <c r="J1291" s="241"/>
    </row>
    <row r="1292" spans="4:10" ht="14.25">
      <c r="D1292" s="398"/>
      <c r="E1292" s="399"/>
      <c r="F1292" s="399"/>
      <c r="G1292" s="241"/>
      <c r="H1292" s="241"/>
      <c r="I1292" s="241"/>
      <c r="J1292" s="241"/>
    </row>
    <row r="1293" spans="4:10" ht="14.25">
      <c r="D1293" s="398"/>
      <c r="E1293" s="399"/>
      <c r="F1293" s="399"/>
      <c r="G1293" s="241"/>
      <c r="H1293" s="241"/>
      <c r="I1293" s="241"/>
      <c r="J1293" s="241"/>
    </row>
    <row r="1294" spans="4:10" ht="14.25">
      <c r="D1294" s="398"/>
      <c r="E1294" s="399"/>
      <c r="F1294" s="399"/>
      <c r="G1294" s="241"/>
      <c r="H1294" s="241"/>
      <c r="I1294" s="241"/>
      <c r="J1294" s="241"/>
    </row>
    <row r="1295" spans="4:10" ht="14.25">
      <c r="D1295" s="398"/>
      <c r="E1295" s="399"/>
      <c r="F1295" s="399"/>
      <c r="G1295" s="241"/>
      <c r="H1295" s="241"/>
      <c r="I1295" s="241"/>
      <c r="J1295" s="241"/>
    </row>
    <row r="1296" spans="4:10" ht="14.25">
      <c r="D1296" s="398"/>
      <c r="E1296" s="399"/>
      <c r="F1296" s="399"/>
      <c r="G1296" s="241"/>
      <c r="H1296" s="241"/>
      <c r="I1296" s="241"/>
      <c r="J1296" s="241"/>
    </row>
    <row r="1297" spans="4:10" ht="14.25">
      <c r="D1297" s="398"/>
      <c r="E1297" s="399"/>
      <c r="F1297" s="399"/>
      <c r="G1297" s="241"/>
      <c r="H1297" s="241"/>
      <c r="I1297" s="241"/>
      <c r="J1297" s="241"/>
    </row>
    <row r="1298" spans="4:10" ht="14.25">
      <c r="D1298" s="398"/>
      <c r="E1298" s="399"/>
      <c r="F1298" s="399"/>
      <c r="G1298" s="241"/>
      <c r="H1298" s="241"/>
      <c r="I1298" s="241"/>
      <c r="J1298" s="241"/>
    </row>
    <row r="1299" spans="4:10" ht="14.25">
      <c r="D1299" s="398"/>
      <c r="E1299" s="399"/>
      <c r="F1299" s="399"/>
      <c r="G1299" s="241"/>
      <c r="H1299" s="241"/>
      <c r="I1299" s="241"/>
      <c r="J1299" s="241"/>
    </row>
    <row r="1300" spans="4:10" ht="14.25">
      <c r="D1300" s="398"/>
      <c r="E1300" s="399"/>
      <c r="F1300" s="399"/>
      <c r="G1300" s="241"/>
      <c r="H1300" s="241"/>
      <c r="I1300" s="241"/>
      <c r="J1300" s="241"/>
    </row>
    <row r="1301" spans="4:10" ht="14.25">
      <c r="D1301" s="398"/>
      <c r="E1301" s="399"/>
      <c r="F1301" s="399"/>
      <c r="G1301" s="241"/>
      <c r="H1301" s="241"/>
      <c r="I1301" s="241"/>
      <c r="J1301" s="241"/>
    </row>
    <row r="1302" spans="4:10" ht="14.25">
      <c r="D1302" s="398"/>
      <c r="E1302" s="399"/>
      <c r="F1302" s="399"/>
      <c r="G1302" s="241"/>
      <c r="H1302" s="241"/>
      <c r="I1302" s="241"/>
      <c r="J1302" s="241"/>
    </row>
    <row r="1303" spans="4:10" ht="14.25">
      <c r="D1303" s="398"/>
      <c r="E1303" s="399"/>
      <c r="F1303" s="399"/>
      <c r="G1303" s="241"/>
      <c r="H1303" s="241"/>
      <c r="I1303" s="241"/>
      <c r="J1303" s="241"/>
    </row>
    <row r="1304" spans="4:10" ht="14.25">
      <c r="D1304" s="398"/>
      <c r="E1304" s="399"/>
      <c r="F1304" s="399"/>
      <c r="G1304" s="241"/>
      <c r="H1304" s="241"/>
      <c r="I1304" s="241"/>
      <c r="J1304" s="241"/>
    </row>
    <row r="1305" spans="4:10" ht="14.25">
      <c r="D1305" s="398"/>
      <c r="E1305" s="399"/>
      <c r="F1305" s="399"/>
      <c r="G1305" s="241"/>
      <c r="H1305" s="241"/>
      <c r="I1305" s="241"/>
      <c r="J1305" s="241"/>
    </row>
    <row r="1306" spans="4:10" ht="14.25">
      <c r="D1306" s="398"/>
      <c r="E1306" s="399"/>
      <c r="F1306" s="399"/>
      <c r="G1306" s="241"/>
      <c r="H1306" s="241"/>
      <c r="I1306" s="241"/>
      <c r="J1306" s="241"/>
    </row>
    <row r="1307" spans="4:10" ht="14.25">
      <c r="D1307" s="398"/>
      <c r="E1307" s="399"/>
      <c r="F1307" s="399"/>
      <c r="G1307" s="241"/>
      <c r="H1307" s="241"/>
      <c r="I1307" s="241"/>
      <c r="J1307" s="241"/>
    </row>
    <row r="1308" spans="4:10" ht="14.25">
      <c r="D1308" s="398"/>
      <c r="E1308" s="399"/>
      <c r="F1308" s="399"/>
      <c r="G1308" s="241"/>
      <c r="H1308" s="241"/>
      <c r="I1308" s="241"/>
      <c r="J1308" s="241"/>
    </row>
    <row r="1309" spans="4:10" ht="14.25">
      <c r="D1309" s="398"/>
      <c r="E1309" s="399"/>
      <c r="F1309" s="399"/>
      <c r="G1309" s="241"/>
      <c r="H1309" s="241"/>
      <c r="I1309" s="241"/>
      <c r="J1309" s="241"/>
    </row>
    <row r="1310" spans="4:10" ht="14.25">
      <c r="D1310" s="398"/>
      <c r="E1310" s="399"/>
      <c r="F1310" s="399"/>
      <c r="G1310" s="241"/>
      <c r="H1310" s="241"/>
      <c r="I1310" s="241"/>
      <c r="J1310" s="241"/>
    </row>
    <row r="1311" spans="4:10" ht="14.25">
      <c r="D1311" s="398"/>
      <c r="E1311" s="399"/>
      <c r="F1311" s="399"/>
      <c r="G1311" s="241"/>
      <c r="H1311" s="241"/>
      <c r="I1311" s="241"/>
      <c r="J1311" s="241"/>
    </row>
    <row r="1312" spans="4:10" ht="14.25">
      <c r="D1312" s="398"/>
      <c r="E1312" s="399"/>
      <c r="F1312" s="399"/>
      <c r="G1312" s="241"/>
      <c r="H1312" s="241"/>
      <c r="I1312" s="241"/>
      <c r="J1312" s="241"/>
    </row>
    <row r="1313" spans="4:10" ht="14.25">
      <c r="D1313" s="398"/>
      <c r="E1313" s="399"/>
      <c r="F1313" s="399"/>
      <c r="G1313" s="241"/>
      <c r="H1313" s="241"/>
      <c r="I1313" s="241"/>
      <c r="J1313" s="241"/>
    </row>
    <row r="1314" spans="4:10" ht="14.25">
      <c r="D1314" s="398"/>
      <c r="E1314" s="399"/>
      <c r="F1314" s="399"/>
      <c r="G1314" s="241"/>
      <c r="H1314" s="241"/>
      <c r="I1314" s="241"/>
      <c r="J1314" s="241"/>
    </row>
    <row r="1315" spans="4:10" ht="14.25">
      <c r="D1315" s="398"/>
      <c r="E1315" s="399"/>
      <c r="F1315" s="399"/>
      <c r="G1315" s="241"/>
      <c r="H1315" s="241"/>
      <c r="I1315" s="241"/>
      <c r="J1315" s="241"/>
    </row>
    <row r="1316" spans="4:10" ht="14.25">
      <c r="D1316" s="398"/>
      <c r="E1316" s="399"/>
      <c r="F1316" s="399"/>
      <c r="G1316" s="241"/>
      <c r="H1316" s="241"/>
      <c r="I1316" s="241"/>
      <c r="J1316" s="241"/>
    </row>
    <row r="1317" spans="4:10" ht="14.25">
      <c r="D1317" s="398"/>
      <c r="E1317" s="399"/>
      <c r="F1317" s="399"/>
      <c r="G1317" s="241"/>
      <c r="H1317" s="241"/>
      <c r="I1317" s="241"/>
      <c r="J1317" s="241"/>
    </row>
    <row r="1318" spans="4:10" ht="14.25">
      <c r="D1318" s="398"/>
      <c r="E1318" s="399"/>
      <c r="F1318" s="399"/>
      <c r="G1318" s="241"/>
      <c r="H1318" s="241"/>
      <c r="I1318" s="241"/>
      <c r="J1318" s="241"/>
    </row>
    <row r="1319" spans="4:10" ht="14.25">
      <c r="D1319" s="398"/>
      <c r="E1319" s="399"/>
      <c r="F1319" s="399"/>
      <c r="G1319" s="241"/>
      <c r="H1319" s="241"/>
      <c r="I1319" s="241"/>
      <c r="J1319" s="241"/>
    </row>
    <row r="1320" spans="4:10" ht="14.25">
      <c r="D1320" s="398"/>
      <c r="E1320" s="399"/>
      <c r="F1320" s="399"/>
      <c r="G1320" s="241"/>
      <c r="H1320" s="241"/>
      <c r="I1320" s="241"/>
      <c r="J1320" s="241"/>
    </row>
    <row r="1321" spans="4:10" ht="14.25">
      <c r="D1321" s="398"/>
      <c r="E1321" s="399"/>
      <c r="F1321" s="399"/>
      <c r="G1321" s="241"/>
      <c r="H1321" s="241"/>
      <c r="I1321" s="241"/>
      <c r="J1321" s="241"/>
    </row>
    <row r="1322" spans="4:10" ht="14.25">
      <c r="D1322" s="398"/>
      <c r="E1322" s="399"/>
      <c r="F1322" s="399"/>
      <c r="G1322" s="241"/>
      <c r="H1322" s="241"/>
      <c r="I1322" s="241"/>
      <c r="J1322" s="241"/>
    </row>
    <row r="1323" spans="4:10" ht="14.25">
      <c r="D1323" s="398"/>
      <c r="E1323" s="399"/>
      <c r="F1323" s="399"/>
      <c r="G1323" s="241"/>
      <c r="H1323" s="241"/>
      <c r="I1323" s="241"/>
      <c r="J1323" s="241"/>
    </row>
    <row r="1324" spans="4:10" ht="14.25">
      <c r="D1324" s="398"/>
      <c r="E1324" s="399"/>
      <c r="F1324" s="399"/>
      <c r="G1324" s="241"/>
      <c r="H1324" s="241"/>
      <c r="I1324" s="241"/>
      <c r="J1324" s="241"/>
    </row>
    <row r="1325" spans="4:10" ht="14.25">
      <c r="D1325" s="398"/>
      <c r="E1325" s="399"/>
      <c r="F1325" s="399"/>
      <c r="G1325" s="241"/>
      <c r="H1325" s="241"/>
      <c r="I1325" s="241"/>
      <c r="J1325" s="241"/>
    </row>
    <row r="1326" spans="4:10" ht="14.25">
      <c r="D1326" s="398"/>
      <c r="E1326" s="399"/>
      <c r="F1326" s="399"/>
      <c r="G1326" s="241"/>
      <c r="H1326" s="241"/>
      <c r="I1326" s="241"/>
      <c r="J1326" s="241"/>
    </row>
    <row r="1327" spans="4:10" ht="14.25">
      <c r="D1327" s="398"/>
      <c r="E1327" s="399"/>
      <c r="F1327" s="399"/>
      <c r="G1327" s="241"/>
      <c r="H1327" s="241"/>
      <c r="I1327" s="241"/>
      <c r="J1327" s="241"/>
    </row>
    <row r="1328" spans="4:10" ht="14.25">
      <c r="D1328" s="398"/>
      <c r="E1328" s="399"/>
      <c r="F1328" s="399"/>
      <c r="G1328" s="241"/>
      <c r="H1328" s="241"/>
      <c r="I1328" s="241"/>
      <c r="J1328" s="241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&amp;CStrana &amp;P</oddFooter>
  </headerFooter>
  <rowBreaks count="6" manualBreakCount="6">
    <brk id="61" max="255" man="1"/>
    <brk id="119" max="255" man="1"/>
    <brk id="177" max="255" man="1"/>
    <brk id="224" max="255" man="1"/>
    <brk id="280" max="255" man="1"/>
    <brk id="3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9.125" style="283" customWidth="1"/>
    <col min="6" max="6" width="9.75390625" style="0" customWidth="1"/>
    <col min="7" max="7" width="10.75390625" style="283" customWidth="1"/>
  </cols>
  <sheetData>
    <row r="1" spans="4:7" ht="12.75">
      <c r="D1" s="3"/>
      <c r="E1" s="3"/>
      <c r="F1" s="3"/>
      <c r="G1" s="241"/>
    </row>
    <row r="2" spans="1:7" ht="12.75">
      <c r="A2" s="252"/>
      <c r="B2" s="252"/>
      <c r="C2" s="284"/>
      <c r="D2" s="254"/>
      <c r="E2" s="4"/>
      <c r="F2" s="4"/>
      <c r="G2" s="293"/>
    </row>
    <row r="3" spans="1:7" ht="12.75">
      <c r="A3" s="255"/>
      <c r="B3" s="5"/>
      <c r="C3" s="285"/>
      <c r="D3" s="6"/>
      <c r="E3" s="6"/>
      <c r="F3" s="7"/>
      <c r="G3" s="7"/>
    </row>
    <row r="4" spans="1:7" ht="13.5" thickBot="1">
      <c r="A4" s="258"/>
      <c r="B4" s="8"/>
      <c r="C4" s="286"/>
      <c r="D4" s="9"/>
      <c r="E4" s="10"/>
      <c r="F4" s="11"/>
      <c r="G4" s="11"/>
    </row>
    <row r="5" spans="1:7" ht="13.5" thickTop="1">
      <c r="A5" s="12"/>
      <c r="B5" s="13"/>
      <c r="C5" s="242"/>
      <c r="D5" s="13"/>
      <c r="E5" s="13"/>
      <c r="F5" s="13"/>
      <c r="G5" s="242"/>
    </row>
    <row r="6" spans="1:7" ht="12.75">
      <c r="A6" s="262"/>
      <c r="B6" s="263"/>
      <c r="C6" s="267"/>
      <c r="D6" s="263"/>
      <c r="E6" s="263"/>
      <c r="F6" s="263"/>
      <c r="G6" s="267"/>
    </row>
    <row r="7" spans="1:7" ht="12.75">
      <c r="A7" s="266"/>
      <c r="B7" s="267"/>
      <c r="C7" s="267"/>
      <c r="D7" s="267"/>
      <c r="E7" s="267"/>
      <c r="F7" s="267"/>
      <c r="G7" s="267"/>
    </row>
    <row r="8" spans="1:7" ht="12.75">
      <c r="A8" s="20"/>
      <c r="B8" s="21"/>
      <c r="C8" s="21"/>
      <c r="D8" s="21"/>
      <c r="E8" s="21"/>
      <c r="F8" s="21"/>
      <c r="G8" s="21"/>
    </row>
    <row r="9" spans="1:7" ht="12.75">
      <c r="A9" s="20"/>
      <c r="B9" s="22"/>
      <c r="C9" s="21"/>
      <c r="D9" s="22"/>
      <c r="E9" s="22"/>
      <c r="F9" s="22"/>
      <c r="G9" s="243"/>
    </row>
    <row r="10" spans="1:7" ht="12.75">
      <c r="A10" s="20"/>
      <c r="B10" s="22"/>
      <c r="C10" s="21"/>
      <c r="D10" s="22"/>
      <c r="E10" s="22"/>
      <c r="F10" s="22"/>
      <c r="G10" s="243"/>
    </row>
    <row r="11" spans="1:7" ht="12.75">
      <c r="A11" s="23"/>
      <c r="B11" s="22"/>
      <c r="C11" s="21"/>
      <c r="D11" s="22"/>
      <c r="E11" s="22"/>
      <c r="F11" s="22"/>
      <c r="G11" s="21"/>
    </row>
    <row r="12" spans="1:7" ht="12.75">
      <c r="A12" s="23"/>
      <c r="B12" s="22"/>
      <c r="C12" s="21"/>
      <c r="D12" s="22"/>
      <c r="E12" s="22"/>
      <c r="F12" s="22"/>
      <c r="G12" s="21"/>
    </row>
    <row r="13" spans="1:7" ht="12.75">
      <c r="A13" s="273"/>
      <c r="B13" s="263"/>
      <c r="C13" s="267"/>
      <c r="D13" s="263"/>
      <c r="E13" s="263"/>
      <c r="F13" s="263"/>
      <c r="G13" s="267"/>
    </row>
    <row r="14" spans="1:7" ht="12.75">
      <c r="A14" s="273"/>
      <c r="B14" s="263"/>
      <c r="C14" s="267"/>
      <c r="D14" s="263"/>
      <c r="E14" s="263"/>
      <c r="F14" s="263"/>
      <c r="G14" s="267"/>
    </row>
    <row r="15" spans="1:7" ht="12.75">
      <c r="A15" s="273"/>
      <c r="B15" s="263"/>
      <c r="C15" s="267"/>
      <c r="D15" s="263"/>
      <c r="E15" s="263"/>
      <c r="F15" s="263"/>
      <c r="G15" s="267"/>
    </row>
    <row r="16" spans="1:7" ht="12.75">
      <c r="A16" s="273"/>
      <c r="B16" s="263"/>
      <c r="C16" s="267"/>
      <c r="D16" s="263"/>
      <c r="E16" s="263"/>
      <c r="F16" s="263"/>
      <c r="G16" s="267"/>
    </row>
    <row r="17" spans="1:7" ht="12.75">
      <c r="A17" s="273"/>
      <c r="B17" s="263"/>
      <c r="C17" s="267"/>
      <c r="D17" s="263"/>
      <c r="E17" s="263"/>
      <c r="F17" s="263"/>
      <c r="G17" s="267"/>
    </row>
    <row r="18" spans="1:7" ht="12.75">
      <c r="A18" s="273"/>
      <c r="B18" s="263"/>
      <c r="C18" s="267"/>
      <c r="D18" s="263"/>
      <c r="E18" s="263"/>
      <c r="F18" s="263"/>
      <c r="G18" s="267"/>
    </row>
    <row r="19" spans="1:7" ht="12.75">
      <c r="A19" s="23"/>
      <c r="B19" s="22"/>
      <c r="C19" s="21"/>
      <c r="D19" s="22"/>
      <c r="E19" s="22"/>
      <c r="F19" s="22"/>
      <c r="G19" s="243"/>
    </row>
    <row r="20" spans="1:7" ht="12.75">
      <c r="A20" s="273"/>
      <c r="B20" s="263"/>
      <c r="C20" s="267"/>
      <c r="D20" s="263"/>
      <c r="E20" s="263"/>
      <c r="F20" s="263"/>
      <c r="G20" s="246"/>
    </row>
    <row r="21" spans="1:7" ht="12.75">
      <c r="A21" s="273"/>
      <c r="B21" s="263"/>
      <c r="C21" s="267"/>
      <c r="D21" s="263"/>
      <c r="E21" s="263"/>
      <c r="F21" s="263"/>
      <c r="G21" s="246"/>
    </row>
    <row r="22" spans="1:7" ht="12.75">
      <c r="A22" s="273"/>
      <c r="B22" s="263"/>
      <c r="C22" s="267"/>
      <c r="D22" s="263"/>
      <c r="E22" s="263"/>
      <c r="F22" s="263"/>
      <c r="G22" s="267"/>
    </row>
    <row r="23" spans="1:7" ht="12.75">
      <c r="A23" s="273"/>
      <c r="B23" s="263"/>
      <c r="C23" s="267"/>
      <c r="D23" s="263"/>
      <c r="E23" s="263"/>
      <c r="F23" s="263"/>
      <c r="G23" s="267"/>
    </row>
    <row r="24" spans="1:7" ht="12.75">
      <c r="A24" s="273"/>
      <c r="B24" s="263"/>
      <c r="C24" s="267"/>
      <c r="D24" s="263"/>
      <c r="E24" s="263"/>
      <c r="F24" s="263"/>
      <c r="G24" s="267"/>
    </row>
    <row r="25" spans="1:7" ht="12.75">
      <c r="A25" s="273"/>
      <c r="B25" s="263"/>
      <c r="C25" s="267"/>
      <c r="D25" s="263"/>
      <c r="E25" s="263"/>
      <c r="F25" s="263"/>
      <c r="G25" s="267"/>
    </row>
    <row r="26" spans="1:7" ht="12.75">
      <c r="A26" s="273"/>
      <c r="B26" s="263"/>
      <c r="C26" s="267"/>
      <c r="D26" s="263"/>
      <c r="E26" s="263"/>
      <c r="F26" s="263"/>
      <c r="G26" s="267"/>
    </row>
    <row r="27" spans="1:7" ht="12.75">
      <c r="A27" s="273"/>
      <c r="B27" s="263"/>
      <c r="C27" s="267"/>
      <c r="D27" s="263"/>
      <c r="E27" s="263"/>
      <c r="F27" s="263"/>
      <c r="G27" s="267"/>
    </row>
    <row r="28" spans="1:7" ht="12.75">
      <c r="A28" s="273"/>
      <c r="B28" s="263"/>
      <c r="C28" s="267"/>
      <c r="D28" s="263"/>
      <c r="E28" s="263"/>
      <c r="F28" s="263"/>
      <c r="G28" s="267"/>
    </row>
    <row r="29" spans="1:7" ht="12.75">
      <c r="A29" s="273"/>
      <c r="B29" s="263"/>
      <c r="C29" s="267"/>
      <c r="D29" s="263"/>
      <c r="E29" s="263"/>
      <c r="F29" s="263"/>
      <c r="G29" s="267"/>
    </row>
    <row r="30" spans="1:7" ht="12.75">
      <c r="A30" s="273"/>
      <c r="B30" s="263"/>
      <c r="C30" s="267"/>
      <c r="D30" s="263"/>
      <c r="E30" s="263"/>
      <c r="F30" s="263"/>
      <c r="G30" s="267"/>
    </row>
    <row r="31" spans="1:7" ht="12.75">
      <c r="A31" s="273"/>
      <c r="B31" s="263"/>
      <c r="C31" s="267"/>
      <c r="D31" s="263"/>
      <c r="E31" s="263"/>
      <c r="F31" s="263"/>
      <c r="G31" s="246"/>
    </row>
    <row r="32" spans="1:7" ht="12.75">
      <c r="A32" s="23"/>
      <c r="B32" s="22"/>
      <c r="C32" s="21"/>
      <c r="D32" s="22"/>
      <c r="E32" s="22"/>
      <c r="F32" s="22"/>
      <c r="G32" s="21"/>
    </row>
    <row r="33" spans="1:7" ht="12.75">
      <c r="A33" s="23"/>
      <c r="B33" s="22"/>
      <c r="C33" s="21"/>
      <c r="D33" s="22"/>
      <c r="E33" s="22"/>
      <c r="F33" s="22"/>
      <c r="G33" s="21"/>
    </row>
    <row r="34" spans="1:7" ht="12.75">
      <c r="A34" s="273"/>
      <c r="B34" s="263"/>
      <c r="C34" s="267"/>
      <c r="D34" s="263"/>
      <c r="E34" s="263"/>
      <c r="F34" s="263"/>
      <c r="G34" s="267"/>
    </row>
    <row r="35" spans="1:7" ht="12.75">
      <c r="A35" s="273"/>
      <c r="B35" s="263"/>
      <c r="C35" s="267"/>
      <c r="D35" s="263"/>
      <c r="E35" s="263"/>
      <c r="F35" s="263"/>
      <c r="G35" s="267"/>
    </row>
    <row r="36" spans="1:7" ht="12.75">
      <c r="A36" s="273"/>
      <c r="B36" s="263"/>
      <c r="C36" s="267"/>
      <c r="D36" s="263"/>
      <c r="E36" s="263"/>
      <c r="F36" s="263"/>
      <c r="G36" s="267"/>
    </row>
    <row r="37" spans="1:7" ht="12.75">
      <c r="A37" s="273"/>
      <c r="B37" s="263"/>
      <c r="C37" s="267"/>
      <c r="D37" s="263"/>
      <c r="E37" s="263"/>
      <c r="F37" s="263"/>
      <c r="G37" s="267"/>
    </row>
    <row r="38" spans="1:7" ht="12.75">
      <c r="A38" s="23"/>
      <c r="B38" s="22"/>
      <c r="C38" s="21"/>
      <c r="D38" s="22"/>
      <c r="E38" s="22"/>
      <c r="F38" s="22"/>
      <c r="G38" s="21"/>
    </row>
    <row r="39" spans="1:7" ht="12.75">
      <c r="A39" s="23"/>
      <c r="B39" s="22"/>
      <c r="C39" s="21"/>
      <c r="D39" s="22"/>
      <c r="E39" s="22"/>
      <c r="F39" s="22"/>
      <c r="G39" s="243"/>
    </row>
    <row r="40" spans="1:7" ht="12.75">
      <c r="A40" s="273"/>
      <c r="B40" s="263"/>
      <c r="C40" s="267"/>
      <c r="D40" s="263"/>
      <c r="E40" s="263"/>
      <c r="F40" s="263"/>
      <c r="G40" s="267"/>
    </row>
    <row r="41" spans="1:7" ht="12.75">
      <c r="A41" s="273"/>
      <c r="B41" s="263"/>
      <c r="C41" s="267"/>
      <c r="D41" s="263"/>
      <c r="E41" s="263"/>
      <c r="F41" s="263"/>
      <c r="G41" s="267"/>
    </row>
    <row r="42" spans="1:7" ht="12.75">
      <c r="A42" s="273"/>
      <c r="B42" s="263"/>
      <c r="C42" s="267"/>
      <c r="D42" s="263"/>
      <c r="E42" s="263"/>
      <c r="F42" s="263"/>
      <c r="G42" s="267"/>
    </row>
    <row r="43" spans="1:7" ht="12.75">
      <c r="A43" s="273"/>
      <c r="B43" s="263"/>
      <c r="C43" s="267"/>
      <c r="D43" s="263"/>
      <c r="E43" s="263"/>
      <c r="F43" s="263"/>
      <c r="G43" s="267"/>
    </row>
    <row r="44" spans="1:7" ht="12.75">
      <c r="A44" s="273"/>
      <c r="B44" s="263"/>
      <c r="C44" s="267"/>
      <c r="D44" s="263"/>
      <c r="E44" s="263"/>
      <c r="F44" s="263"/>
      <c r="G44" s="267"/>
    </row>
    <row r="45" spans="1:7" ht="12.75">
      <c r="A45" s="273"/>
      <c r="B45" s="263"/>
      <c r="C45" s="267"/>
      <c r="D45" s="263"/>
      <c r="E45" s="263"/>
      <c r="F45" s="263"/>
      <c r="G45" s="267"/>
    </row>
    <row r="46" spans="1:7" ht="12.75">
      <c r="A46" s="273"/>
      <c r="B46" s="263"/>
      <c r="C46" s="267"/>
      <c r="D46" s="263"/>
      <c r="E46" s="263"/>
      <c r="F46" s="263"/>
      <c r="G46" s="267"/>
    </row>
    <row r="47" spans="1:7" ht="12.75">
      <c r="A47" s="273"/>
      <c r="B47" s="263"/>
      <c r="C47" s="267"/>
      <c r="D47" s="263"/>
      <c r="E47" s="263"/>
      <c r="F47" s="263"/>
      <c r="G47" s="267"/>
    </row>
    <row r="48" spans="1:7" ht="12.75">
      <c r="A48" s="273"/>
      <c r="B48" s="263"/>
      <c r="C48" s="267"/>
      <c r="D48" s="263"/>
      <c r="E48" s="263"/>
      <c r="F48" s="263"/>
      <c r="G48" s="267"/>
    </row>
    <row r="49" spans="1:7" ht="12.75">
      <c r="A49" s="273"/>
      <c r="B49" s="263"/>
      <c r="C49" s="267"/>
      <c r="D49" s="263"/>
      <c r="E49" s="263"/>
      <c r="F49" s="263"/>
      <c r="G49" s="267"/>
    </row>
    <row r="50" spans="1:7" ht="12.75">
      <c r="A50" s="273"/>
      <c r="B50" s="263"/>
      <c r="C50" s="267"/>
      <c r="D50" s="263"/>
      <c r="E50" s="263"/>
      <c r="F50" s="263"/>
      <c r="G50" s="267"/>
    </row>
    <row r="51" spans="1:7" ht="12.75">
      <c r="A51" s="273"/>
      <c r="B51" s="263"/>
      <c r="C51" s="267"/>
      <c r="D51" s="263"/>
      <c r="E51" s="263"/>
      <c r="F51" s="263"/>
      <c r="G51" s="267"/>
    </row>
    <row r="52" spans="1:7" ht="12.75">
      <c r="A52" s="273"/>
      <c r="B52" s="263"/>
      <c r="C52" s="267"/>
      <c r="D52" s="263"/>
      <c r="E52" s="263"/>
      <c r="F52" s="263"/>
      <c r="G52" s="267"/>
    </row>
    <row r="53" spans="1:7" ht="12.75">
      <c r="A53" s="273"/>
      <c r="B53" s="276"/>
      <c r="C53" s="267"/>
      <c r="D53" s="263"/>
      <c r="E53" s="263"/>
      <c r="F53" s="263"/>
      <c r="G53" s="246"/>
    </row>
    <row r="54" spans="1:7" ht="12.75">
      <c r="A54" s="273"/>
      <c r="B54" s="263"/>
      <c r="C54" s="267"/>
      <c r="D54" s="263"/>
      <c r="E54" s="263"/>
      <c r="F54" s="263"/>
      <c r="G54" s="267"/>
    </row>
    <row r="55" spans="1:7" ht="12.75">
      <c r="A55" s="273"/>
      <c r="B55" s="263"/>
      <c r="C55" s="267"/>
      <c r="D55" s="263"/>
      <c r="E55" s="263"/>
      <c r="F55" s="263"/>
      <c r="G55" s="267"/>
    </row>
    <row r="56" spans="1:7" ht="12.75">
      <c r="A56" s="273"/>
      <c r="B56" s="263"/>
      <c r="C56" s="267"/>
      <c r="D56" s="263"/>
      <c r="E56" s="263"/>
      <c r="F56" s="263"/>
      <c r="G56" s="267"/>
    </row>
    <row r="57" spans="1:7" ht="12.75">
      <c r="A57" s="273"/>
      <c r="B57" s="263"/>
      <c r="C57" s="267"/>
      <c r="D57" s="263"/>
      <c r="E57" s="263"/>
      <c r="F57" s="263"/>
      <c r="G57" s="267"/>
    </row>
    <row r="58" spans="1:7" ht="12.75">
      <c r="A58" s="273"/>
      <c r="B58" s="263"/>
      <c r="C58" s="267"/>
      <c r="D58" s="263"/>
      <c r="E58" s="263"/>
      <c r="F58" s="263"/>
      <c r="G58" s="267"/>
    </row>
    <row r="59" spans="1:7" ht="12.75">
      <c r="A59" s="273"/>
      <c r="B59" s="263"/>
      <c r="C59" s="267"/>
      <c r="D59" s="263"/>
      <c r="E59" s="263"/>
      <c r="F59" s="263"/>
      <c r="G59" s="267"/>
    </row>
    <row r="60" spans="1:7" ht="12.75">
      <c r="A60" s="273"/>
      <c r="B60" s="263"/>
      <c r="C60" s="267"/>
      <c r="D60" s="263"/>
      <c r="E60" s="263"/>
      <c r="F60" s="263"/>
      <c r="G60" s="267"/>
    </row>
    <row r="61" spans="1:7" ht="12.75">
      <c r="A61" s="273"/>
      <c r="B61" s="263"/>
      <c r="C61" s="267"/>
      <c r="D61" s="263"/>
      <c r="E61" s="263"/>
      <c r="F61" s="263"/>
      <c r="G61" s="267"/>
    </row>
    <row r="62" spans="1:7" ht="12.75">
      <c r="A62" s="274"/>
      <c r="B62" s="263"/>
      <c r="C62" s="267"/>
      <c r="D62" s="263"/>
      <c r="E62" s="263"/>
      <c r="F62" s="263"/>
      <c r="G62" s="267"/>
    </row>
    <row r="63" spans="1:7" ht="12.75">
      <c r="A63" s="277"/>
      <c r="B63" s="263"/>
      <c r="C63" s="267"/>
      <c r="D63" s="263"/>
      <c r="E63" s="263"/>
      <c r="F63" s="263"/>
      <c r="G63" s="267"/>
    </row>
    <row r="64" spans="1:7" ht="12.75">
      <c r="A64" s="277"/>
      <c r="B64" s="263"/>
      <c r="C64" s="267"/>
      <c r="D64" s="263"/>
      <c r="E64" s="263"/>
      <c r="F64" s="263"/>
      <c r="G64" s="267"/>
    </row>
    <row r="65" spans="1:7" ht="12.75">
      <c r="A65" s="274"/>
      <c r="B65" s="267"/>
      <c r="C65" s="267"/>
      <c r="D65" s="263"/>
      <c r="E65" s="263"/>
      <c r="F65" s="263"/>
      <c r="G65" s="267"/>
    </row>
    <row r="66" spans="1:7" ht="12.75">
      <c r="A66" s="182"/>
      <c r="B66" s="21"/>
      <c r="C66" s="21"/>
      <c r="D66" s="21"/>
      <c r="E66" s="21"/>
      <c r="F66" s="21"/>
      <c r="G66" s="21"/>
    </row>
    <row r="67" spans="1:7" ht="12.75">
      <c r="A67" s="280"/>
      <c r="B67" s="263"/>
      <c r="C67" s="267"/>
      <c r="D67" s="263"/>
      <c r="E67" s="263"/>
      <c r="F67" s="263"/>
      <c r="G67" s="267"/>
    </row>
    <row r="68" spans="1:7" ht="12.75">
      <c r="A68" s="280"/>
      <c r="B68" s="263"/>
      <c r="C68" s="267"/>
      <c r="D68" s="267"/>
      <c r="E68" s="267"/>
      <c r="F68" s="267"/>
      <c r="G68" s="267"/>
    </row>
    <row r="69" spans="1:7" ht="12.75">
      <c r="A69" s="280"/>
      <c r="B69" s="263"/>
      <c r="C69" s="267"/>
      <c r="D69" s="267"/>
      <c r="E69" s="267"/>
      <c r="F69" s="267"/>
      <c r="G69" s="267"/>
    </row>
    <row r="70" spans="1:7" ht="12.75">
      <c r="A70" s="186"/>
      <c r="B70" s="187"/>
      <c r="C70" s="21"/>
      <c r="D70" s="187"/>
      <c r="E70" s="187"/>
      <c r="F70" s="187"/>
      <c r="G70" s="21"/>
    </row>
    <row r="71" spans="1:7" ht="15">
      <c r="A71" s="64"/>
      <c r="B71" s="65"/>
      <c r="C71" s="65"/>
      <c r="D71" s="65"/>
      <c r="E71" s="65"/>
      <c r="F71" s="65"/>
      <c r="G71" s="65"/>
    </row>
    <row r="72" spans="1:7" ht="15">
      <c r="A72" s="68" t="s">
        <v>86</v>
      </c>
      <c r="B72" s="21">
        <v>56472</v>
      </c>
      <c r="C72" s="21">
        <v>0</v>
      </c>
      <c r="D72" s="21">
        <v>0</v>
      </c>
      <c r="E72" s="21">
        <v>2500</v>
      </c>
      <c r="F72" s="21">
        <v>2500</v>
      </c>
      <c r="G72" s="21"/>
    </row>
    <row r="73" spans="1:7" ht="15">
      <c r="A73" s="68" t="s">
        <v>88</v>
      </c>
      <c r="B73" s="21">
        <v>0</v>
      </c>
      <c r="C73" s="21">
        <v>0</v>
      </c>
      <c r="D73" s="21">
        <v>32607</v>
      </c>
      <c r="E73" s="21">
        <v>0</v>
      </c>
      <c r="F73" s="21">
        <v>0</v>
      </c>
      <c r="G73" s="21"/>
    </row>
    <row r="74" spans="1:7" ht="15">
      <c r="A74" s="74" t="s">
        <v>83</v>
      </c>
      <c r="B74" s="43">
        <f>SUM(B72:B73)</f>
        <v>56472</v>
      </c>
      <c r="C74" s="65">
        <f>SUM(C72:C73)</f>
        <v>0</v>
      </c>
      <c r="D74" s="43">
        <f>SUM(D72:D73)</f>
        <v>32607</v>
      </c>
      <c r="E74" s="43">
        <f>SUM(E72:E73)</f>
        <v>2500</v>
      </c>
      <c r="F74" s="43">
        <f>SUM(F72:F73)</f>
        <v>2500</v>
      </c>
      <c r="G74" s="65">
        <v>2500</v>
      </c>
    </row>
    <row r="75" spans="1:7" ht="15">
      <c r="A75" s="68"/>
      <c r="B75" s="65"/>
      <c r="C75" s="65"/>
      <c r="D75" s="65"/>
      <c r="E75" s="65"/>
      <c r="F75" s="65"/>
      <c r="G75" s="65"/>
    </row>
    <row r="76" spans="1:7" ht="12.75">
      <c r="A76" s="31"/>
      <c r="B76" s="15"/>
      <c r="C76" s="18"/>
      <c r="D76" s="18"/>
      <c r="E76" s="18"/>
      <c r="F76" s="18"/>
      <c r="G76" s="18"/>
    </row>
    <row r="77" spans="1:7" ht="12.75">
      <c r="A77" s="31"/>
      <c r="B77" s="15"/>
      <c r="C77" s="18"/>
      <c r="D77" s="18"/>
      <c r="E77" s="18"/>
      <c r="F77" s="18"/>
      <c r="G77" s="18"/>
    </row>
    <row r="78" spans="1:7" ht="12.75">
      <c r="A78" s="31"/>
      <c r="B78" s="15"/>
      <c r="C78" s="18"/>
      <c r="D78" s="18"/>
      <c r="E78" s="18"/>
      <c r="F78" s="18"/>
      <c r="G78" s="18"/>
    </row>
    <row r="79" spans="1:7" ht="12.75">
      <c r="A79" s="85"/>
      <c r="B79" s="84"/>
      <c r="C79" s="287"/>
      <c r="D79" s="86"/>
      <c r="E79" s="87"/>
      <c r="F79" s="87"/>
      <c r="G79" s="21"/>
    </row>
    <row r="80" spans="1:7" ht="15">
      <c r="A80" s="91" t="s">
        <v>92</v>
      </c>
      <c r="B80" s="92">
        <f>SUM(B81:B85)</f>
        <v>25448</v>
      </c>
      <c r="C80" s="223">
        <f>SUM(C81:C85)</f>
        <v>23046</v>
      </c>
      <c r="D80" s="92">
        <f>SUM(D81:D85)</f>
        <v>18185</v>
      </c>
      <c r="E80" s="92">
        <f>SUM(E81:E85)</f>
        <v>31846</v>
      </c>
      <c r="F80" s="92">
        <f>SUM(F81:F85)</f>
        <v>23000</v>
      </c>
      <c r="G80" s="294">
        <v>18420</v>
      </c>
    </row>
    <row r="81" spans="1:7" ht="12.75">
      <c r="A81" s="86" t="s">
        <v>93</v>
      </c>
      <c r="B81" s="87">
        <v>443</v>
      </c>
      <c r="C81" s="87">
        <v>300</v>
      </c>
      <c r="D81" s="96">
        <v>299</v>
      </c>
      <c r="E81" s="87">
        <v>320</v>
      </c>
      <c r="F81" s="87">
        <v>300</v>
      </c>
      <c r="G81" s="21">
        <v>320</v>
      </c>
    </row>
    <row r="82" spans="1:7" ht="12.75">
      <c r="A82" s="100" t="s">
        <v>94</v>
      </c>
      <c r="B82" s="87">
        <v>4716</v>
      </c>
      <c r="C82" s="87">
        <v>2500</v>
      </c>
      <c r="D82" s="96">
        <v>3333</v>
      </c>
      <c r="E82" s="87">
        <v>5500</v>
      </c>
      <c r="F82" s="101">
        <v>2800</v>
      </c>
      <c r="G82" s="243">
        <v>2800</v>
      </c>
    </row>
    <row r="83" spans="1:7" ht="12.75">
      <c r="A83" s="100" t="s">
        <v>95</v>
      </c>
      <c r="B83" s="87">
        <v>2869</v>
      </c>
      <c r="C83" s="87">
        <v>4000</v>
      </c>
      <c r="D83" s="96">
        <v>3571</v>
      </c>
      <c r="E83" s="87">
        <v>6950</v>
      </c>
      <c r="F83" s="101">
        <v>3800</v>
      </c>
      <c r="G83" s="21">
        <v>3800</v>
      </c>
    </row>
    <row r="84" spans="1:7" ht="12.75">
      <c r="A84" s="100" t="s">
        <v>96</v>
      </c>
      <c r="B84" s="87">
        <v>1649</v>
      </c>
      <c r="C84" s="87">
        <v>1000</v>
      </c>
      <c r="D84" s="96">
        <v>310</v>
      </c>
      <c r="E84" s="87">
        <v>2180</v>
      </c>
      <c r="F84" s="101">
        <v>850</v>
      </c>
      <c r="G84" s="21">
        <v>500</v>
      </c>
    </row>
    <row r="85" spans="1:7" ht="12.75">
      <c r="A85" s="100" t="s">
        <v>97</v>
      </c>
      <c r="B85" s="87">
        <f>SUM(B86:B88)</f>
        <v>15771</v>
      </c>
      <c r="C85" s="87">
        <f>SUM(C86:C88)</f>
        <v>15246</v>
      </c>
      <c r="D85" s="87">
        <f>SUM(D86:D88)</f>
        <v>10672</v>
      </c>
      <c r="E85" s="87">
        <f>SUM(E86:E88)</f>
        <v>16896</v>
      </c>
      <c r="F85" s="87">
        <f>SUM(F86:F88)</f>
        <v>15250</v>
      </c>
      <c r="G85" s="87">
        <v>11000</v>
      </c>
    </row>
    <row r="86" spans="1:7" ht="12.75">
      <c r="A86" s="107" t="s">
        <v>98</v>
      </c>
      <c r="B86" s="108">
        <v>220</v>
      </c>
      <c r="C86" s="108">
        <v>300</v>
      </c>
      <c r="D86" s="109">
        <v>0</v>
      </c>
      <c r="E86" s="110">
        <v>850</v>
      </c>
      <c r="F86" s="110">
        <v>100</v>
      </c>
      <c r="G86" s="18">
        <v>300</v>
      </c>
    </row>
    <row r="87" spans="1:7" ht="12.75">
      <c r="A87" s="107" t="s">
        <v>99</v>
      </c>
      <c r="B87" s="108">
        <v>1805</v>
      </c>
      <c r="C87" s="108">
        <v>1200</v>
      </c>
      <c r="D87" s="109">
        <v>1431</v>
      </c>
      <c r="E87" s="110">
        <v>2300</v>
      </c>
      <c r="F87" s="110">
        <v>1400</v>
      </c>
      <c r="G87" s="18">
        <v>1200</v>
      </c>
    </row>
    <row r="88" spans="1:7" ht="12.75">
      <c r="A88" s="107" t="s">
        <v>100</v>
      </c>
      <c r="B88" s="108">
        <v>13746</v>
      </c>
      <c r="C88" s="108">
        <v>13746</v>
      </c>
      <c r="D88" s="109">
        <v>9241</v>
      </c>
      <c r="E88" s="110">
        <v>13746</v>
      </c>
      <c r="F88" s="110">
        <v>13750</v>
      </c>
      <c r="G88" s="18">
        <v>9500</v>
      </c>
    </row>
    <row r="89" spans="1:7" ht="12.75">
      <c r="A89" s="107"/>
      <c r="B89" s="108"/>
      <c r="C89" s="108"/>
      <c r="D89" s="86"/>
      <c r="E89" s="87"/>
      <c r="F89" s="87"/>
      <c r="G89" s="18"/>
    </row>
    <row r="90" spans="1:7" ht="15">
      <c r="A90" s="113"/>
      <c r="B90" s="114"/>
      <c r="C90" s="114"/>
      <c r="D90" s="115"/>
      <c r="E90" s="114"/>
      <c r="F90" s="114"/>
      <c r="G90" s="65"/>
    </row>
    <row r="91" spans="1:7" ht="15">
      <c r="A91" s="91" t="s">
        <v>104</v>
      </c>
      <c r="B91" s="118">
        <f>SUM(B92:B94)</f>
        <v>35768</v>
      </c>
      <c r="C91" s="114">
        <f>SUM(C92:C94)</f>
        <v>70000</v>
      </c>
      <c r="D91" s="118">
        <f>SUM(D92:D94)</f>
        <v>53344</v>
      </c>
      <c r="E91" s="118">
        <f>SUM(E92:E94)</f>
        <v>100000</v>
      </c>
      <c r="F91" s="118">
        <f>SUM(F92:F94)</f>
        <v>204000</v>
      </c>
      <c r="G91" s="244">
        <v>204000</v>
      </c>
    </row>
    <row r="92" spans="1:7" ht="12.75">
      <c r="A92" s="122" t="s">
        <v>106</v>
      </c>
      <c r="B92" s="110">
        <v>0</v>
      </c>
      <c r="C92" s="110">
        <v>0</v>
      </c>
      <c r="D92" s="110">
        <v>0</v>
      </c>
      <c r="E92" s="110">
        <v>0</v>
      </c>
      <c r="F92" s="110">
        <v>136000</v>
      </c>
      <c r="G92" s="110">
        <v>136000</v>
      </c>
    </row>
    <row r="93" spans="1:7" ht="12.75">
      <c r="A93" s="107" t="s">
        <v>108</v>
      </c>
      <c r="B93" s="108">
        <v>30054</v>
      </c>
      <c r="C93" s="108">
        <v>60000</v>
      </c>
      <c r="D93" s="109">
        <v>46402</v>
      </c>
      <c r="E93" s="110">
        <v>90000</v>
      </c>
      <c r="F93" s="110">
        <v>60000</v>
      </c>
      <c r="G93" s="295">
        <v>60000</v>
      </c>
    </row>
    <row r="94" spans="1:7" ht="12.75">
      <c r="A94" s="107" t="s">
        <v>110</v>
      </c>
      <c r="B94" s="108">
        <v>5714</v>
      </c>
      <c r="C94" s="108">
        <v>10000</v>
      </c>
      <c r="D94" s="109">
        <v>6942</v>
      </c>
      <c r="E94" s="110">
        <v>10000</v>
      </c>
      <c r="F94" s="110">
        <v>8000</v>
      </c>
      <c r="G94" s="110">
        <v>8000</v>
      </c>
    </row>
    <row r="95" spans="1:7" ht="12.75">
      <c r="A95" s="107"/>
      <c r="B95" s="108"/>
      <c r="C95" s="108"/>
      <c r="D95" s="86"/>
      <c r="E95" s="87"/>
      <c r="F95" s="87"/>
      <c r="G95" s="18"/>
    </row>
    <row r="96" spans="1:7" ht="12.75">
      <c r="A96" s="127"/>
      <c r="B96" s="101"/>
      <c r="C96" s="101"/>
      <c r="D96" s="128"/>
      <c r="E96" s="101"/>
      <c r="F96" s="101"/>
      <c r="G96" s="21"/>
    </row>
    <row r="97" spans="1:7" ht="15">
      <c r="A97" s="131" t="s">
        <v>92</v>
      </c>
      <c r="B97" s="118">
        <f>SUM(B98+B99+B103+B108+B109)</f>
        <v>281180</v>
      </c>
      <c r="C97" s="114">
        <f>SUM(C98+C99+C103+C108+C109)</f>
        <v>321200</v>
      </c>
      <c r="D97" s="118">
        <f>SUM(D98+D99+D103+D108+D109)</f>
        <v>181228</v>
      </c>
      <c r="E97" s="118">
        <f>SUM(E98+E99+E103+E108+E109)</f>
        <v>383274</v>
      </c>
      <c r="F97" s="118">
        <f>SUM(F98+F99+F103+F108+F109)</f>
        <v>321319</v>
      </c>
      <c r="G97" s="244">
        <v>266319</v>
      </c>
    </row>
    <row r="98" spans="1:7" ht="12.75">
      <c r="A98" s="107" t="s">
        <v>116</v>
      </c>
      <c r="B98" s="101">
        <v>13675</v>
      </c>
      <c r="C98" s="101">
        <v>25000</v>
      </c>
      <c r="D98" s="96">
        <v>5775</v>
      </c>
      <c r="E98" s="87">
        <v>15000</v>
      </c>
      <c r="F98" s="87">
        <v>15000</v>
      </c>
      <c r="G98" s="87">
        <v>15000</v>
      </c>
    </row>
    <row r="99" spans="1:7" ht="12.75">
      <c r="A99" s="127" t="s">
        <v>117</v>
      </c>
      <c r="B99" s="101">
        <f aca="true" t="shared" si="0" ref="B99:G99">SUM(B100:B102)</f>
        <v>148118</v>
      </c>
      <c r="C99" s="101">
        <f t="shared" si="0"/>
        <v>165000</v>
      </c>
      <c r="D99" s="101">
        <f t="shared" si="0"/>
        <v>93280</v>
      </c>
      <c r="E99" s="101">
        <f t="shared" si="0"/>
        <v>246600</v>
      </c>
      <c r="F99" s="101">
        <f t="shared" si="0"/>
        <v>193000</v>
      </c>
      <c r="G99" s="87">
        <f t="shared" si="0"/>
        <v>138000</v>
      </c>
    </row>
    <row r="100" spans="1:7" ht="12.75">
      <c r="A100" s="107" t="s">
        <v>119</v>
      </c>
      <c r="B100" s="108">
        <v>114442</v>
      </c>
      <c r="C100" s="108">
        <v>130000</v>
      </c>
      <c r="D100" s="109">
        <v>55085</v>
      </c>
      <c r="E100" s="110">
        <v>151600</v>
      </c>
      <c r="F100" s="110">
        <v>130000</v>
      </c>
      <c r="G100" s="296">
        <v>75000</v>
      </c>
    </row>
    <row r="101" spans="1:7" ht="12.75">
      <c r="A101" s="107" t="s">
        <v>120</v>
      </c>
      <c r="B101" s="108">
        <v>19965</v>
      </c>
      <c r="C101" s="108">
        <v>25000</v>
      </c>
      <c r="D101" s="109">
        <v>32985</v>
      </c>
      <c r="E101" s="110">
        <v>85000</v>
      </c>
      <c r="F101" s="110">
        <v>55000</v>
      </c>
      <c r="G101" s="108">
        <v>55000</v>
      </c>
    </row>
    <row r="102" spans="1:7" ht="12.75">
      <c r="A102" s="107" t="s">
        <v>122</v>
      </c>
      <c r="B102" s="108">
        <v>13711</v>
      </c>
      <c r="C102" s="108">
        <v>10000</v>
      </c>
      <c r="D102" s="109">
        <v>5210</v>
      </c>
      <c r="E102" s="110">
        <v>10000</v>
      </c>
      <c r="F102" s="110">
        <v>8000</v>
      </c>
      <c r="G102" s="108">
        <v>8000</v>
      </c>
    </row>
    <row r="103" spans="1:7" ht="12.75">
      <c r="A103" s="127" t="s">
        <v>124</v>
      </c>
      <c r="B103" s="101">
        <f aca="true" t="shared" si="1" ref="B103:G103">SUM(B104:B107)</f>
        <v>115967</v>
      </c>
      <c r="C103" s="101">
        <f t="shared" si="1"/>
        <v>123500</v>
      </c>
      <c r="D103" s="101">
        <f t="shared" si="1"/>
        <v>80572</v>
      </c>
      <c r="E103" s="101">
        <f t="shared" si="1"/>
        <v>116974</v>
      </c>
      <c r="F103" s="101">
        <f t="shared" si="1"/>
        <v>108619</v>
      </c>
      <c r="G103" s="87">
        <f t="shared" si="1"/>
        <v>108619</v>
      </c>
    </row>
    <row r="104" spans="1:7" ht="12.75">
      <c r="A104" s="107" t="s">
        <v>125</v>
      </c>
      <c r="B104" s="108">
        <v>15221</v>
      </c>
      <c r="C104" s="108">
        <v>14500</v>
      </c>
      <c r="D104" s="109">
        <v>10785</v>
      </c>
      <c r="E104" s="110">
        <v>14274</v>
      </c>
      <c r="F104" s="110">
        <v>14274</v>
      </c>
      <c r="G104" s="108">
        <v>14274</v>
      </c>
    </row>
    <row r="105" spans="1:7" ht="12.75">
      <c r="A105" s="107" t="s">
        <v>127</v>
      </c>
      <c r="B105" s="108">
        <v>96862</v>
      </c>
      <c r="C105" s="108">
        <v>100000</v>
      </c>
      <c r="D105" s="109">
        <v>68352</v>
      </c>
      <c r="E105" s="110">
        <v>93700</v>
      </c>
      <c r="F105" s="110">
        <v>85345</v>
      </c>
      <c r="G105" s="108">
        <v>85345</v>
      </c>
    </row>
    <row r="106" spans="1:7" ht="12.75">
      <c r="A106" s="107" t="s">
        <v>128</v>
      </c>
      <c r="B106" s="108">
        <v>0</v>
      </c>
      <c r="C106" s="108">
        <v>5000</v>
      </c>
      <c r="D106" s="109">
        <v>0</v>
      </c>
      <c r="E106" s="110">
        <v>5000</v>
      </c>
      <c r="F106" s="110">
        <v>5000</v>
      </c>
      <c r="G106" s="108">
        <v>5000</v>
      </c>
    </row>
    <row r="107" spans="1:7" ht="12.75">
      <c r="A107" s="107" t="s">
        <v>129</v>
      </c>
      <c r="B107" s="108">
        <v>3884</v>
      </c>
      <c r="C107" s="108">
        <v>4000</v>
      </c>
      <c r="D107" s="109">
        <v>1435</v>
      </c>
      <c r="E107" s="110">
        <v>4000</v>
      </c>
      <c r="F107" s="110">
        <v>4000</v>
      </c>
      <c r="G107" s="108">
        <v>4000</v>
      </c>
    </row>
    <row r="108" spans="1:7" ht="12.75">
      <c r="A108" s="127" t="s">
        <v>131</v>
      </c>
      <c r="B108" s="101">
        <v>3090</v>
      </c>
      <c r="C108" s="101">
        <v>2700</v>
      </c>
      <c r="D108" s="139">
        <v>1601</v>
      </c>
      <c r="E108" s="101">
        <v>2700</v>
      </c>
      <c r="F108" s="101">
        <v>2700</v>
      </c>
      <c r="G108" s="87">
        <v>2700</v>
      </c>
    </row>
    <row r="109" spans="1:7" ht="12.75">
      <c r="A109" s="127" t="s">
        <v>133</v>
      </c>
      <c r="B109" s="101">
        <v>330</v>
      </c>
      <c r="C109" s="101">
        <v>5000</v>
      </c>
      <c r="D109" s="139">
        <v>0</v>
      </c>
      <c r="E109" s="101">
        <v>2000</v>
      </c>
      <c r="F109" s="101">
        <v>2000</v>
      </c>
      <c r="G109" s="87">
        <v>2000</v>
      </c>
    </row>
    <row r="110" spans="1:7" ht="12.75">
      <c r="A110" s="107"/>
      <c r="B110" s="108"/>
      <c r="C110" s="108"/>
      <c r="D110" s="86"/>
      <c r="E110" s="87"/>
      <c r="F110" s="87"/>
      <c r="G110" s="18"/>
    </row>
    <row r="111" spans="1:7" ht="15">
      <c r="A111" s="113"/>
      <c r="B111" s="114"/>
      <c r="C111" s="114"/>
      <c r="D111" s="115"/>
      <c r="E111" s="114"/>
      <c r="F111" s="114"/>
      <c r="G111" s="65"/>
    </row>
    <row r="112" spans="1:7" ht="15">
      <c r="A112" s="131" t="s">
        <v>92</v>
      </c>
      <c r="B112" s="118">
        <f aca="true" t="shared" si="2" ref="B112:G112">SUM(B113+B114+B115+B119)</f>
        <v>118708</v>
      </c>
      <c r="C112" s="114">
        <f t="shared" si="2"/>
        <v>107850</v>
      </c>
      <c r="D112" s="118">
        <f t="shared" si="2"/>
        <v>78945</v>
      </c>
      <c r="E112" s="118">
        <f t="shared" si="2"/>
        <v>104220</v>
      </c>
      <c r="F112" s="118">
        <f t="shared" si="2"/>
        <v>106990</v>
      </c>
      <c r="G112" s="114">
        <f t="shared" si="2"/>
        <v>106990</v>
      </c>
    </row>
    <row r="113" spans="1:7" ht="12.75">
      <c r="A113" s="127" t="s">
        <v>15</v>
      </c>
      <c r="B113" s="101">
        <v>80025</v>
      </c>
      <c r="C113" s="101">
        <v>72000</v>
      </c>
      <c r="D113" s="139">
        <v>52775</v>
      </c>
      <c r="E113" s="101">
        <v>72400</v>
      </c>
      <c r="F113" s="101">
        <v>72400</v>
      </c>
      <c r="G113" s="101">
        <v>72400</v>
      </c>
    </row>
    <row r="114" spans="1:7" ht="12.75">
      <c r="A114" s="127" t="s">
        <v>137</v>
      </c>
      <c r="B114" s="101">
        <v>27610</v>
      </c>
      <c r="C114" s="101">
        <v>26000</v>
      </c>
      <c r="D114" s="139">
        <v>18096</v>
      </c>
      <c r="E114" s="101">
        <v>21720</v>
      </c>
      <c r="F114" s="101">
        <v>25340</v>
      </c>
      <c r="G114" s="101">
        <v>25340</v>
      </c>
    </row>
    <row r="115" spans="1:7" ht="12.75">
      <c r="A115" s="127" t="s">
        <v>20</v>
      </c>
      <c r="B115" s="101">
        <f aca="true" t="shared" si="3" ref="B115:G115">SUM(B116:B118)</f>
        <v>11073</v>
      </c>
      <c r="C115" s="101">
        <f t="shared" si="3"/>
        <v>9850</v>
      </c>
      <c r="D115" s="101">
        <f t="shared" si="3"/>
        <v>7946</v>
      </c>
      <c r="E115" s="101">
        <f t="shared" si="3"/>
        <v>10100</v>
      </c>
      <c r="F115" s="101">
        <f t="shared" si="3"/>
        <v>9250</v>
      </c>
      <c r="G115" s="101">
        <f t="shared" si="3"/>
        <v>9250</v>
      </c>
    </row>
    <row r="116" spans="1:7" ht="12.75">
      <c r="A116" s="107" t="s">
        <v>139</v>
      </c>
      <c r="B116" s="108">
        <v>969</v>
      </c>
      <c r="C116" s="108">
        <v>750</v>
      </c>
      <c r="D116" s="109">
        <v>728</v>
      </c>
      <c r="E116" s="110">
        <v>900</v>
      </c>
      <c r="F116" s="110">
        <v>750</v>
      </c>
      <c r="G116" s="110">
        <v>750</v>
      </c>
    </row>
    <row r="117" spans="1:7" ht="12.75">
      <c r="A117" s="107" t="s">
        <v>140</v>
      </c>
      <c r="B117" s="108">
        <v>1537</v>
      </c>
      <c r="C117" s="108">
        <v>1200</v>
      </c>
      <c r="D117" s="109">
        <v>1017</v>
      </c>
      <c r="E117" s="110">
        <v>700</v>
      </c>
      <c r="F117" s="110">
        <v>700</v>
      </c>
      <c r="G117" s="110">
        <v>700</v>
      </c>
    </row>
    <row r="118" spans="1:7" ht="12.75">
      <c r="A118" s="107" t="s">
        <v>141</v>
      </c>
      <c r="B118" s="108">
        <v>8567</v>
      </c>
      <c r="C118" s="108">
        <v>7900</v>
      </c>
      <c r="D118" s="109">
        <v>6201</v>
      </c>
      <c r="E118" s="110">
        <v>8500</v>
      </c>
      <c r="F118" s="110">
        <v>7800</v>
      </c>
      <c r="G118" s="110">
        <v>7800</v>
      </c>
    </row>
    <row r="119" spans="1:7" ht="12.75">
      <c r="A119" s="127" t="s">
        <v>142</v>
      </c>
      <c r="B119" s="101">
        <v>0</v>
      </c>
      <c r="C119" s="101">
        <v>0</v>
      </c>
      <c r="D119" s="128">
        <v>128</v>
      </c>
      <c r="E119" s="101">
        <v>0</v>
      </c>
      <c r="F119" s="101">
        <v>0</v>
      </c>
      <c r="G119" s="101">
        <v>0</v>
      </c>
    </row>
    <row r="120" spans="1:7" ht="15">
      <c r="A120" s="113"/>
      <c r="B120" s="114"/>
      <c r="C120" s="114"/>
      <c r="D120" s="115"/>
      <c r="E120" s="114"/>
      <c r="F120" s="114"/>
      <c r="G120" s="65"/>
    </row>
    <row r="121" spans="1:7" ht="15">
      <c r="A121" s="131" t="s">
        <v>92</v>
      </c>
      <c r="B121" s="118">
        <f>SUM(B122:B126)</f>
        <v>165216</v>
      </c>
      <c r="C121" s="114">
        <f>SUM(C122:C126)</f>
        <v>332000</v>
      </c>
      <c r="D121" s="118">
        <f>SUM(D122:D126)</f>
        <v>192065</v>
      </c>
      <c r="E121" s="118">
        <f>SUM(E122:E126)</f>
        <v>203500</v>
      </c>
      <c r="F121" s="118">
        <f>SUM(F122:F126)</f>
        <v>201500</v>
      </c>
      <c r="G121" s="114">
        <v>201500</v>
      </c>
    </row>
    <row r="122" spans="1:7" ht="12.75">
      <c r="A122" s="148" t="s">
        <v>146</v>
      </c>
      <c r="B122" s="110">
        <v>2927</v>
      </c>
      <c r="C122" s="110">
        <v>500</v>
      </c>
      <c r="D122" s="109">
        <v>1524</v>
      </c>
      <c r="E122" s="110">
        <v>10000</v>
      </c>
      <c r="F122" s="110">
        <v>8000</v>
      </c>
      <c r="G122" s="18">
        <v>8000</v>
      </c>
    </row>
    <row r="123" spans="1:7" ht="12.75">
      <c r="A123" s="148" t="s">
        <v>147</v>
      </c>
      <c r="B123" s="110">
        <v>160730</v>
      </c>
      <c r="C123" s="110">
        <v>157500</v>
      </c>
      <c r="D123" s="109">
        <v>176608</v>
      </c>
      <c r="E123" s="110">
        <v>193500</v>
      </c>
      <c r="F123" s="110">
        <v>193500</v>
      </c>
      <c r="G123" s="18">
        <v>193500</v>
      </c>
    </row>
    <row r="124" spans="1:7" ht="12.75">
      <c r="A124" s="107" t="s">
        <v>149</v>
      </c>
      <c r="B124" s="108">
        <v>18</v>
      </c>
      <c r="C124" s="108">
        <v>0</v>
      </c>
      <c r="D124" s="109">
        <v>5009</v>
      </c>
      <c r="E124" s="110">
        <v>0</v>
      </c>
      <c r="F124" s="110">
        <v>0</v>
      </c>
      <c r="G124" s="18">
        <v>0</v>
      </c>
    </row>
    <row r="125" spans="1:7" ht="12.75">
      <c r="A125" s="107" t="s">
        <v>150</v>
      </c>
      <c r="B125" s="108">
        <v>0</v>
      </c>
      <c r="C125" s="108">
        <v>0</v>
      </c>
      <c r="D125" s="109">
        <v>899</v>
      </c>
      <c r="E125" s="110">
        <v>0</v>
      </c>
      <c r="F125" s="110">
        <v>0</v>
      </c>
      <c r="G125" s="18">
        <v>0</v>
      </c>
    </row>
    <row r="126" spans="1:7" ht="12.75">
      <c r="A126" s="107" t="s">
        <v>151</v>
      </c>
      <c r="B126" s="108">
        <v>1541</v>
      </c>
      <c r="C126" s="108">
        <v>174000</v>
      </c>
      <c r="D126" s="109">
        <v>8025</v>
      </c>
      <c r="E126" s="110">
        <v>0</v>
      </c>
      <c r="F126" s="110">
        <v>0</v>
      </c>
      <c r="G126" s="18">
        <v>0</v>
      </c>
    </row>
    <row r="127" spans="1:7" ht="12.75">
      <c r="A127" s="107"/>
      <c r="B127" s="108"/>
      <c r="C127" s="108"/>
      <c r="D127" s="96"/>
      <c r="E127" s="87"/>
      <c r="F127" s="87"/>
      <c r="G127" s="18"/>
    </row>
    <row r="128" spans="1:7" ht="12.75">
      <c r="A128" s="107"/>
      <c r="B128" s="108"/>
      <c r="C128" s="108"/>
      <c r="D128" s="96"/>
      <c r="E128" s="87"/>
      <c r="F128" s="87"/>
      <c r="G128" s="18"/>
    </row>
    <row r="129" spans="1:7" ht="15">
      <c r="A129" s="113"/>
      <c r="B129" s="114"/>
      <c r="C129" s="114"/>
      <c r="D129" s="150"/>
      <c r="E129" s="114"/>
      <c r="F129" s="114"/>
      <c r="G129" s="65"/>
    </row>
    <row r="130" spans="1:7" ht="15">
      <c r="A130" s="131" t="s">
        <v>92</v>
      </c>
      <c r="B130" s="118">
        <f>SUM(B131:B134)</f>
        <v>34098</v>
      </c>
      <c r="C130" s="114">
        <f>SUM(C131:C134)</f>
        <v>14320</v>
      </c>
      <c r="D130" s="118">
        <f>SUM(D131:D134)</f>
        <v>8762</v>
      </c>
      <c r="E130" s="118">
        <f>SUM(E131:E134)</f>
        <v>20000</v>
      </c>
      <c r="F130" s="118">
        <f>SUM(F131:F134)</f>
        <v>15000</v>
      </c>
      <c r="G130" s="114">
        <v>15000</v>
      </c>
    </row>
    <row r="131" spans="1:7" ht="12.75">
      <c r="A131" s="107" t="s">
        <v>155</v>
      </c>
      <c r="B131" s="108">
        <v>1110</v>
      </c>
      <c r="C131" s="108">
        <v>1820</v>
      </c>
      <c r="D131" s="109">
        <v>787</v>
      </c>
      <c r="E131" s="110">
        <v>3000</v>
      </c>
      <c r="F131" s="110">
        <v>2000</v>
      </c>
      <c r="G131" s="110">
        <v>2000</v>
      </c>
    </row>
    <row r="132" spans="1:7" ht="12.75">
      <c r="A132" s="140" t="s">
        <v>156</v>
      </c>
      <c r="B132" s="108">
        <v>20951</v>
      </c>
      <c r="C132" s="108">
        <v>12500</v>
      </c>
      <c r="D132" s="109">
        <v>7975</v>
      </c>
      <c r="E132" s="110">
        <v>15000</v>
      </c>
      <c r="F132" s="110">
        <v>12000</v>
      </c>
      <c r="G132" s="110">
        <v>12000</v>
      </c>
    </row>
    <row r="133" spans="1:7" ht="12.75">
      <c r="A133" s="140" t="s">
        <v>158</v>
      </c>
      <c r="B133" s="108">
        <v>0</v>
      </c>
      <c r="C133" s="108">
        <v>0</v>
      </c>
      <c r="D133" s="109">
        <v>0</v>
      </c>
      <c r="E133" s="110">
        <v>2000</v>
      </c>
      <c r="F133" s="110">
        <v>1000</v>
      </c>
      <c r="G133" s="110">
        <v>1000</v>
      </c>
    </row>
    <row r="134" spans="1:7" ht="12.75">
      <c r="A134" s="107" t="s">
        <v>160</v>
      </c>
      <c r="B134" s="108">
        <v>12037</v>
      </c>
      <c r="C134" s="108">
        <v>0</v>
      </c>
      <c r="D134" s="109">
        <v>0</v>
      </c>
      <c r="E134" s="110">
        <v>0</v>
      </c>
      <c r="F134" s="110">
        <v>0</v>
      </c>
      <c r="G134" s="110">
        <v>0</v>
      </c>
    </row>
    <row r="135" spans="1:7" ht="12.75">
      <c r="A135" s="107"/>
      <c r="B135" s="108"/>
      <c r="C135" s="108"/>
      <c r="D135" s="109"/>
      <c r="E135" s="87"/>
      <c r="F135" s="87"/>
      <c r="G135" s="18"/>
    </row>
    <row r="136" spans="1:7" ht="15">
      <c r="A136" s="113"/>
      <c r="B136" s="114"/>
      <c r="C136" s="114"/>
      <c r="D136" s="150"/>
      <c r="E136" s="114"/>
      <c r="F136" s="114"/>
      <c r="G136" s="65"/>
    </row>
    <row r="137" spans="1:7" ht="15">
      <c r="A137" s="131" t="s">
        <v>92</v>
      </c>
      <c r="B137" s="118">
        <f>SUM(B138:B141)</f>
        <v>18753</v>
      </c>
      <c r="C137" s="114">
        <f>SUM(C138:C141)</f>
        <v>13800</v>
      </c>
      <c r="D137" s="118">
        <f>SUM(D138:D141)</f>
        <v>1550</v>
      </c>
      <c r="E137" s="118">
        <f>SUM(E138:E141)</f>
        <v>6800</v>
      </c>
      <c r="F137" s="118">
        <f>SUM(F138:F141)</f>
        <v>10000</v>
      </c>
      <c r="G137" s="244">
        <v>20500</v>
      </c>
    </row>
    <row r="138" spans="1:7" ht="12.75">
      <c r="A138" s="107" t="s">
        <v>164</v>
      </c>
      <c r="B138" s="108">
        <v>3958</v>
      </c>
      <c r="C138" s="108">
        <v>3500</v>
      </c>
      <c r="D138" s="109">
        <v>0</v>
      </c>
      <c r="E138" s="110">
        <v>1000</v>
      </c>
      <c r="F138" s="110">
        <v>1000</v>
      </c>
      <c r="G138" s="110">
        <v>1500</v>
      </c>
    </row>
    <row r="139" spans="1:7" ht="12.75">
      <c r="A139" s="107" t="s">
        <v>166</v>
      </c>
      <c r="B139" s="108">
        <v>0</v>
      </c>
      <c r="C139" s="108">
        <v>300</v>
      </c>
      <c r="D139" s="109">
        <v>0</v>
      </c>
      <c r="E139" s="110">
        <v>500</v>
      </c>
      <c r="F139" s="110">
        <v>500</v>
      </c>
      <c r="G139" s="110">
        <v>500</v>
      </c>
    </row>
    <row r="140" spans="1:7" ht="12.75">
      <c r="A140" s="107" t="s">
        <v>167</v>
      </c>
      <c r="B140" s="108">
        <v>4635</v>
      </c>
      <c r="C140" s="108">
        <v>10000</v>
      </c>
      <c r="D140" s="109">
        <v>1550</v>
      </c>
      <c r="E140" s="110">
        <v>5300</v>
      </c>
      <c r="F140" s="110">
        <v>8500</v>
      </c>
      <c r="G140" s="295">
        <v>8500</v>
      </c>
    </row>
    <row r="141" spans="1:7" ht="12.75">
      <c r="A141" s="107" t="s">
        <v>384</v>
      </c>
      <c r="B141" s="108">
        <v>10160</v>
      </c>
      <c r="C141" s="108">
        <v>0</v>
      </c>
      <c r="D141" s="109">
        <v>0</v>
      </c>
      <c r="E141" s="110">
        <v>0</v>
      </c>
      <c r="F141" s="110">
        <v>0</v>
      </c>
      <c r="G141" s="110">
        <v>10000</v>
      </c>
    </row>
    <row r="142" spans="1:7" ht="12.75">
      <c r="A142" s="107"/>
      <c r="B142" s="108"/>
      <c r="C142" s="108"/>
      <c r="D142" s="96"/>
      <c r="E142" s="87"/>
      <c r="F142" s="87"/>
      <c r="G142" s="18"/>
    </row>
    <row r="143" spans="1:7" ht="15">
      <c r="A143" s="113"/>
      <c r="B143" s="114"/>
      <c r="C143" s="114"/>
      <c r="D143" s="150"/>
      <c r="E143" s="114"/>
      <c r="F143" s="114"/>
      <c r="G143" s="65"/>
    </row>
    <row r="144" spans="1:7" ht="15">
      <c r="A144" s="131" t="s">
        <v>92</v>
      </c>
      <c r="B144" s="118">
        <f>SUM(B145:B147)</f>
        <v>43943</v>
      </c>
      <c r="C144" s="114">
        <f>SUM(C145:C147)</f>
        <v>51220</v>
      </c>
      <c r="D144" s="118">
        <f>SUM(D145:D147)</f>
        <v>33847</v>
      </c>
      <c r="E144" s="118">
        <f>SUM(E145:E147)</f>
        <v>54700</v>
      </c>
      <c r="F144" s="118">
        <f>SUM(F145:F147)</f>
        <v>54700</v>
      </c>
      <c r="G144" s="244">
        <v>0</v>
      </c>
    </row>
    <row r="145" spans="1:7" ht="12.75">
      <c r="A145" s="107" t="s">
        <v>172</v>
      </c>
      <c r="B145" s="108">
        <v>4515</v>
      </c>
      <c r="C145" s="108">
        <v>7900</v>
      </c>
      <c r="D145" s="109">
        <v>4283</v>
      </c>
      <c r="E145" s="110">
        <v>8000</v>
      </c>
      <c r="F145" s="110">
        <v>8000</v>
      </c>
      <c r="G145" s="295">
        <v>0</v>
      </c>
    </row>
    <row r="146" spans="1:7" ht="12.75">
      <c r="A146" s="107" t="s">
        <v>173</v>
      </c>
      <c r="B146" s="108">
        <v>39339</v>
      </c>
      <c r="C146" s="108">
        <v>43000</v>
      </c>
      <c r="D146" s="109">
        <v>29131</v>
      </c>
      <c r="E146" s="110">
        <v>45000</v>
      </c>
      <c r="F146" s="110">
        <v>45000</v>
      </c>
      <c r="G146" s="295">
        <v>0</v>
      </c>
    </row>
    <row r="147" spans="1:7" ht="12.75">
      <c r="A147" s="107" t="s">
        <v>174</v>
      </c>
      <c r="B147" s="108">
        <v>89</v>
      </c>
      <c r="C147" s="108">
        <v>320</v>
      </c>
      <c r="D147" s="109">
        <v>433</v>
      </c>
      <c r="E147" s="110">
        <v>1700</v>
      </c>
      <c r="F147" s="110">
        <v>1700</v>
      </c>
      <c r="G147" s="295">
        <v>0</v>
      </c>
    </row>
    <row r="148" spans="1:7" ht="12.75">
      <c r="A148" s="107"/>
      <c r="B148" s="108"/>
      <c r="C148" s="108"/>
      <c r="D148" s="109"/>
      <c r="E148" s="110"/>
      <c r="F148" s="110"/>
      <c r="G148" s="18"/>
    </row>
    <row r="149" spans="1:7" ht="12.75">
      <c r="A149" s="107"/>
      <c r="B149" s="108"/>
      <c r="C149" s="108"/>
      <c r="D149" s="96"/>
      <c r="E149" s="87"/>
      <c r="F149" s="87"/>
      <c r="G149" s="18"/>
    </row>
    <row r="150" spans="1:7" ht="12.75">
      <c r="A150" s="107"/>
      <c r="B150" s="108"/>
      <c r="C150" s="108"/>
      <c r="D150" s="96"/>
      <c r="E150" s="87"/>
      <c r="F150" s="87"/>
      <c r="G150" s="18"/>
    </row>
    <row r="151" spans="1:7" ht="15">
      <c r="A151" s="131" t="s">
        <v>177</v>
      </c>
      <c r="B151" s="118">
        <v>102127</v>
      </c>
      <c r="C151" s="114">
        <v>73425</v>
      </c>
      <c r="D151" s="151">
        <v>55984</v>
      </c>
      <c r="E151" s="118">
        <v>73425</v>
      </c>
      <c r="F151" s="118">
        <v>73425</v>
      </c>
      <c r="G151" s="114">
        <v>0</v>
      </c>
    </row>
    <row r="152" spans="1:7" ht="12.75">
      <c r="A152" s="128"/>
      <c r="B152" s="101"/>
      <c r="C152" s="101"/>
      <c r="D152" s="139"/>
      <c r="E152" s="101"/>
      <c r="F152" s="101"/>
      <c r="G152" s="21"/>
    </row>
    <row r="153" spans="1:7" ht="12.75">
      <c r="A153" s="128"/>
      <c r="B153" s="101"/>
      <c r="C153" s="101"/>
      <c r="D153" s="139"/>
      <c r="E153" s="101"/>
      <c r="F153" s="101"/>
      <c r="G153" s="21"/>
    </row>
    <row r="154" spans="1:7" ht="12.75">
      <c r="A154" s="128"/>
      <c r="B154" s="101"/>
      <c r="C154" s="101"/>
      <c r="D154" s="139"/>
      <c r="E154" s="101"/>
      <c r="F154" s="101"/>
      <c r="G154" s="21"/>
    </row>
    <row r="155" spans="1:7" ht="12.75">
      <c r="A155" s="107"/>
      <c r="B155" s="108"/>
      <c r="C155" s="108"/>
      <c r="D155" s="96"/>
      <c r="E155" s="87"/>
      <c r="F155" s="87"/>
      <c r="G155" s="18"/>
    </row>
    <row r="156" spans="1:7" ht="15">
      <c r="A156" s="131" t="s">
        <v>92</v>
      </c>
      <c r="B156" s="118">
        <f>SUM(B157:B158)</f>
        <v>9062</v>
      </c>
      <c r="C156" s="114">
        <f>SUM(C157:C158)</f>
        <v>9400</v>
      </c>
      <c r="D156" s="118">
        <f>SUM(D157:D158)</f>
        <v>4681</v>
      </c>
      <c r="E156" s="118">
        <f>SUM(E157:E158)</f>
        <v>9400</v>
      </c>
      <c r="F156" s="118">
        <f>SUM(F157:F158)</f>
        <v>7000</v>
      </c>
      <c r="G156" s="114">
        <v>7000</v>
      </c>
    </row>
    <row r="157" spans="1:7" ht="12.75">
      <c r="A157" s="107" t="s">
        <v>181</v>
      </c>
      <c r="B157" s="108">
        <v>3131</v>
      </c>
      <c r="C157" s="108">
        <v>3000</v>
      </c>
      <c r="D157" s="109">
        <v>862</v>
      </c>
      <c r="E157" s="110">
        <v>3000</v>
      </c>
      <c r="F157" s="110">
        <v>1000</v>
      </c>
      <c r="G157" s="18">
        <v>1000</v>
      </c>
    </row>
    <row r="158" spans="1:7" ht="12.75">
      <c r="A158" s="107" t="s">
        <v>182</v>
      </c>
      <c r="B158" s="108">
        <v>5931</v>
      </c>
      <c r="C158" s="108">
        <v>6400</v>
      </c>
      <c r="D158" s="109">
        <v>3819</v>
      </c>
      <c r="E158" s="110">
        <v>6400</v>
      </c>
      <c r="F158" s="110">
        <v>6000</v>
      </c>
      <c r="G158" s="18">
        <v>6000</v>
      </c>
    </row>
    <row r="159" spans="1:7" ht="12.75">
      <c r="A159" s="107"/>
      <c r="B159" s="108"/>
      <c r="C159" s="108"/>
      <c r="D159" s="109"/>
      <c r="E159" s="110"/>
      <c r="F159" s="110"/>
      <c r="G159" s="18"/>
    </row>
    <row r="160" spans="1:7" ht="12.75">
      <c r="A160" s="107"/>
      <c r="B160" s="108"/>
      <c r="C160" s="108"/>
      <c r="D160" s="96"/>
      <c r="E160" s="87"/>
      <c r="F160" s="87"/>
      <c r="G160" s="18"/>
    </row>
    <row r="161" spans="1:7" ht="12.75">
      <c r="A161" s="107"/>
      <c r="B161" s="108"/>
      <c r="C161" s="108"/>
      <c r="D161" s="96"/>
      <c r="E161" s="87"/>
      <c r="F161" s="87"/>
      <c r="G161" s="18"/>
    </row>
    <row r="162" spans="1:7" ht="15">
      <c r="A162" s="131" t="s">
        <v>92</v>
      </c>
      <c r="B162" s="118">
        <f>SUM(B163:B166)</f>
        <v>11226</v>
      </c>
      <c r="C162" s="114">
        <f>SUM(C163:C166)</f>
        <v>11600</v>
      </c>
      <c r="D162" s="118">
        <f>SUM(D163:D166)</f>
        <v>7924</v>
      </c>
      <c r="E162" s="118">
        <f>SUM(E163:E166)</f>
        <v>12600</v>
      </c>
      <c r="F162" s="118">
        <f>SUM(F163:F166)</f>
        <v>11600</v>
      </c>
      <c r="G162" s="114">
        <v>11600</v>
      </c>
    </row>
    <row r="163" spans="1:7" ht="12.75">
      <c r="A163" s="107" t="s">
        <v>186</v>
      </c>
      <c r="B163" s="108">
        <v>996</v>
      </c>
      <c r="C163" s="108">
        <v>1200</v>
      </c>
      <c r="D163" s="109">
        <v>721</v>
      </c>
      <c r="E163" s="110">
        <v>1200</v>
      </c>
      <c r="F163" s="110">
        <v>1200</v>
      </c>
      <c r="G163" s="18">
        <v>1200</v>
      </c>
    </row>
    <row r="164" spans="1:7" ht="12.75">
      <c r="A164" s="107" t="s">
        <v>187</v>
      </c>
      <c r="B164" s="108">
        <v>443</v>
      </c>
      <c r="C164" s="108">
        <v>500</v>
      </c>
      <c r="D164" s="109">
        <v>353</v>
      </c>
      <c r="E164" s="110">
        <v>500</v>
      </c>
      <c r="F164" s="110">
        <v>500</v>
      </c>
      <c r="G164" s="18">
        <v>500</v>
      </c>
    </row>
    <row r="165" spans="1:7" ht="12.75">
      <c r="A165" s="107" t="s">
        <v>166</v>
      </c>
      <c r="B165" s="108">
        <v>1698</v>
      </c>
      <c r="C165" s="108">
        <v>2000</v>
      </c>
      <c r="D165" s="109">
        <v>1505</v>
      </c>
      <c r="E165" s="110">
        <v>3000</v>
      </c>
      <c r="F165" s="110">
        <v>2000</v>
      </c>
      <c r="G165" s="18">
        <v>2000</v>
      </c>
    </row>
    <row r="166" spans="1:7" ht="12.75">
      <c r="A166" s="107" t="s">
        <v>188</v>
      </c>
      <c r="B166" s="108">
        <v>8089</v>
      </c>
      <c r="C166" s="108">
        <v>7900</v>
      </c>
      <c r="D166" s="109">
        <v>5345</v>
      </c>
      <c r="E166" s="110">
        <v>7900</v>
      </c>
      <c r="F166" s="110">
        <v>7900</v>
      </c>
      <c r="G166" s="18">
        <v>7900</v>
      </c>
    </row>
    <row r="167" spans="1:7" ht="12.75">
      <c r="A167" s="107"/>
      <c r="B167" s="108"/>
      <c r="C167" s="108"/>
      <c r="D167" s="96"/>
      <c r="E167" s="87"/>
      <c r="F167" s="87"/>
      <c r="G167" s="18"/>
    </row>
    <row r="168" spans="1:7" ht="12.75">
      <c r="A168" s="107"/>
      <c r="B168" s="108"/>
      <c r="C168" s="108"/>
      <c r="D168" s="96"/>
      <c r="E168" s="87"/>
      <c r="F168" s="87"/>
      <c r="G168" s="18"/>
    </row>
    <row r="169" spans="1:7" ht="12.75">
      <c r="A169" s="107"/>
      <c r="B169" s="108"/>
      <c r="C169" s="108"/>
      <c r="D169" s="96"/>
      <c r="E169" s="87"/>
      <c r="F169" s="87"/>
      <c r="G169" s="18"/>
    </row>
    <row r="170" spans="1:7" ht="15">
      <c r="A170" s="131" t="s">
        <v>92</v>
      </c>
      <c r="B170" s="118">
        <f>SUM(B171:B175)</f>
        <v>19897</v>
      </c>
      <c r="C170" s="114">
        <f>SUM(C171:C175)</f>
        <v>22800</v>
      </c>
      <c r="D170" s="118">
        <f>SUM(D171:D175)</f>
        <v>13093</v>
      </c>
      <c r="E170" s="118">
        <f>SUM(E171:E175)</f>
        <v>24000</v>
      </c>
      <c r="F170" s="118">
        <f>SUM(F171:F175)</f>
        <v>21700</v>
      </c>
      <c r="G170" s="114">
        <v>21700</v>
      </c>
    </row>
    <row r="171" spans="1:7" ht="12.75">
      <c r="A171" s="154" t="s">
        <v>192</v>
      </c>
      <c r="B171" s="108">
        <v>5388</v>
      </c>
      <c r="C171" s="108">
        <v>6800</v>
      </c>
      <c r="D171" s="109">
        <v>3213</v>
      </c>
      <c r="E171" s="110">
        <v>6500</v>
      </c>
      <c r="F171" s="110">
        <v>6500</v>
      </c>
      <c r="G171" s="18">
        <v>6500</v>
      </c>
    </row>
    <row r="172" spans="1:7" ht="12.75">
      <c r="A172" s="107" t="s">
        <v>194</v>
      </c>
      <c r="B172" s="108">
        <v>2365</v>
      </c>
      <c r="C172" s="108">
        <v>3000</v>
      </c>
      <c r="D172" s="109">
        <v>1600</v>
      </c>
      <c r="E172" s="110">
        <v>3500</v>
      </c>
      <c r="F172" s="110">
        <v>3000</v>
      </c>
      <c r="G172" s="18">
        <v>3000</v>
      </c>
    </row>
    <row r="173" spans="1:7" ht="12.75">
      <c r="A173" s="107" t="s">
        <v>196</v>
      </c>
      <c r="B173" s="108">
        <v>2216</v>
      </c>
      <c r="C173" s="108">
        <v>2500</v>
      </c>
      <c r="D173" s="109">
        <v>1656</v>
      </c>
      <c r="E173" s="110">
        <v>3000</v>
      </c>
      <c r="F173" s="110">
        <v>2200</v>
      </c>
      <c r="G173" s="18">
        <v>2200</v>
      </c>
    </row>
    <row r="174" spans="1:7" ht="12.75">
      <c r="A174" s="107" t="s">
        <v>198</v>
      </c>
      <c r="B174" s="108">
        <v>7299</v>
      </c>
      <c r="C174" s="108">
        <v>7500</v>
      </c>
      <c r="D174" s="109">
        <v>5180</v>
      </c>
      <c r="E174" s="110">
        <v>8000</v>
      </c>
      <c r="F174" s="110">
        <v>7500</v>
      </c>
      <c r="G174" s="18">
        <v>7500</v>
      </c>
    </row>
    <row r="175" spans="1:7" ht="12.75">
      <c r="A175" s="107" t="s">
        <v>199</v>
      </c>
      <c r="B175" s="108">
        <v>2629</v>
      </c>
      <c r="C175" s="108">
        <v>3000</v>
      </c>
      <c r="D175" s="109">
        <v>1444</v>
      </c>
      <c r="E175" s="110">
        <v>3000</v>
      </c>
      <c r="F175" s="110">
        <v>2500</v>
      </c>
      <c r="G175" s="18">
        <v>2500</v>
      </c>
    </row>
    <row r="176" spans="1:7" ht="12.75">
      <c r="A176" s="107"/>
      <c r="B176" s="108"/>
      <c r="C176" s="108"/>
      <c r="D176" s="96"/>
      <c r="E176" s="87"/>
      <c r="F176" s="87"/>
      <c r="G176" s="18"/>
    </row>
    <row r="177" spans="1:7" ht="12.75">
      <c r="A177" s="107"/>
      <c r="B177" s="108"/>
      <c r="C177" s="108"/>
      <c r="D177" s="96"/>
      <c r="E177" s="87"/>
      <c r="F177" s="87"/>
      <c r="G177" s="18"/>
    </row>
    <row r="178" spans="1:7" ht="12.75">
      <c r="A178" s="107"/>
      <c r="B178" s="108"/>
      <c r="C178" s="108"/>
      <c r="D178" s="96"/>
      <c r="E178" s="87"/>
      <c r="F178" s="87"/>
      <c r="G178" s="18"/>
    </row>
    <row r="179" spans="1:7" ht="15">
      <c r="A179" s="131" t="s">
        <v>92</v>
      </c>
      <c r="B179" s="118">
        <f aca="true" t="shared" si="4" ref="B179:G179">SUM(B180+B181+B182+B188)</f>
        <v>143070</v>
      </c>
      <c r="C179" s="114">
        <f t="shared" si="4"/>
        <v>140040</v>
      </c>
      <c r="D179" s="118">
        <f t="shared" si="4"/>
        <v>118198</v>
      </c>
      <c r="E179" s="118">
        <f t="shared" si="4"/>
        <v>158075</v>
      </c>
      <c r="F179" s="118">
        <f t="shared" si="4"/>
        <v>161980</v>
      </c>
      <c r="G179" s="114">
        <f t="shared" si="4"/>
        <v>161980</v>
      </c>
    </row>
    <row r="180" spans="1:7" ht="12.75">
      <c r="A180" s="127" t="s">
        <v>15</v>
      </c>
      <c r="B180" s="101">
        <v>97664</v>
      </c>
      <c r="C180" s="101">
        <v>96800</v>
      </c>
      <c r="D180" s="139">
        <v>81929</v>
      </c>
      <c r="E180" s="101">
        <v>109800</v>
      </c>
      <c r="F180" s="101">
        <v>112800</v>
      </c>
      <c r="G180" s="101">
        <v>112800</v>
      </c>
    </row>
    <row r="181" spans="1:7" ht="12.75">
      <c r="A181" s="127" t="s">
        <v>137</v>
      </c>
      <c r="B181" s="101">
        <v>32617</v>
      </c>
      <c r="C181" s="101">
        <v>34740</v>
      </c>
      <c r="D181" s="139">
        <v>27768</v>
      </c>
      <c r="E181" s="101">
        <v>38375</v>
      </c>
      <c r="F181" s="101">
        <v>39480</v>
      </c>
      <c r="G181" s="101">
        <v>39480</v>
      </c>
    </row>
    <row r="182" spans="1:7" ht="12.75">
      <c r="A182" s="127" t="s">
        <v>20</v>
      </c>
      <c r="B182" s="101">
        <f aca="true" t="shared" si="5" ref="B182:G182">SUM(B183:B187)</f>
        <v>12252</v>
      </c>
      <c r="C182" s="101">
        <f t="shared" si="5"/>
        <v>8500</v>
      </c>
      <c r="D182" s="101">
        <f t="shared" si="5"/>
        <v>8216</v>
      </c>
      <c r="E182" s="101">
        <f t="shared" si="5"/>
        <v>9900</v>
      </c>
      <c r="F182" s="101">
        <f t="shared" si="5"/>
        <v>9700</v>
      </c>
      <c r="G182" s="101">
        <f t="shared" si="5"/>
        <v>9700</v>
      </c>
    </row>
    <row r="183" spans="1:7" ht="12.75">
      <c r="A183" s="155" t="s">
        <v>204</v>
      </c>
      <c r="B183" s="110">
        <v>613</v>
      </c>
      <c r="C183" s="110">
        <v>600</v>
      </c>
      <c r="D183" s="109">
        <v>320</v>
      </c>
      <c r="E183" s="110">
        <v>600</v>
      </c>
      <c r="F183" s="110">
        <v>600</v>
      </c>
      <c r="G183" s="110">
        <v>600</v>
      </c>
    </row>
    <row r="184" spans="1:7" ht="12.75">
      <c r="A184" s="107" t="s">
        <v>139</v>
      </c>
      <c r="B184" s="108">
        <v>1856</v>
      </c>
      <c r="C184" s="108">
        <v>1200</v>
      </c>
      <c r="D184" s="109">
        <v>1183</v>
      </c>
      <c r="E184" s="110">
        <v>1200</v>
      </c>
      <c r="F184" s="110">
        <v>1200</v>
      </c>
      <c r="G184" s="110">
        <v>1200</v>
      </c>
    </row>
    <row r="185" spans="1:7" ht="12.75">
      <c r="A185" s="107" t="s">
        <v>205</v>
      </c>
      <c r="B185" s="108">
        <v>423</v>
      </c>
      <c r="C185" s="108">
        <v>700</v>
      </c>
      <c r="D185" s="109">
        <v>284</v>
      </c>
      <c r="E185" s="110">
        <v>700</v>
      </c>
      <c r="F185" s="110">
        <v>500</v>
      </c>
      <c r="G185" s="110">
        <v>500</v>
      </c>
    </row>
    <row r="186" spans="1:7" ht="12.75">
      <c r="A186" s="107" t="s">
        <v>206</v>
      </c>
      <c r="B186" s="108">
        <v>1042</v>
      </c>
      <c r="C186" s="108">
        <v>700</v>
      </c>
      <c r="D186" s="109">
        <v>1021</v>
      </c>
      <c r="E186" s="110">
        <v>900</v>
      </c>
      <c r="F186" s="110">
        <v>900</v>
      </c>
      <c r="G186" s="110">
        <v>900</v>
      </c>
    </row>
    <row r="187" spans="1:7" ht="12.75">
      <c r="A187" s="107" t="s">
        <v>207</v>
      </c>
      <c r="B187" s="108">
        <v>8318</v>
      </c>
      <c r="C187" s="108">
        <v>5300</v>
      </c>
      <c r="D187" s="109">
        <v>5408</v>
      </c>
      <c r="E187" s="110">
        <v>6500</v>
      </c>
      <c r="F187" s="110">
        <v>6500</v>
      </c>
      <c r="G187" s="110">
        <v>6500</v>
      </c>
    </row>
    <row r="188" spans="1:7" ht="12.75">
      <c r="A188" s="127" t="s">
        <v>208</v>
      </c>
      <c r="B188" s="101">
        <v>537</v>
      </c>
      <c r="C188" s="101">
        <v>0</v>
      </c>
      <c r="D188" s="139">
        <v>285</v>
      </c>
      <c r="E188" s="101">
        <v>0</v>
      </c>
      <c r="F188" s="101">
        <v>0</v>
      </c>
      <c r="G188" s="101">
        <v>0</v>
      </c>
    </row>
    <row r="189" spans="1:7" ht="12.75">
      <c r="A189" s="107"/>
      <c r="B189" s="108"/>
      <c r="C189" s="108"/>
      <c r="D189" s="96"/>
      <c r="E189" s="87"/>
      <c r="F189" s="87"/>
      <c r="G189" s="18"/>
    </row>
    <row r="190" spans="1:7" ht="12.75">
      <c r="A190" s="107"/>
      <c r="B190" s="108"/>
      <c r="C190" s="108"/>
      <c r="D190" s="96"/>
      <c r="E190" s="87"/>
      <c r="F190" s="87"/>
      <c r="G190" s="18"/>
    </row>
    <row r="191" spans="1:7" ht="15">
      <c r="A191" s="131" t="s">
        <v>92</v>
      </c>
      <c r="B191" s="118">
        <f>SUM(B192:B195)</f>
        <v>6086</v>
      </c>
      <c r="C191" s="114">
        <f>SUM(C192:C195)</f>
        <v>4700</v>
      </c>
      <c r="D191" s="118">
        <f>SUM(D192:D195)</f>
        <v>4742</v>
      </c>
      <c r="E191" s="118">
        <f>SUM(E192:E195)</f>
        <v>8400</v>
      </c>
      <c r="F191" s="118">
        <f>SUM(F192:F195)</f>
        <v>7300</v>
      </c>
      <c r="G191" s="114">
        <v>3200</v>
      </c>
    </row>
    <row r="192" spans="1:7" ht="12.75">
      <c r="A192" s="107" t="s">
        <v>212</v>
      </c>
      <c r="B192" s="108">
        <v>87</v>
      </c>
      <c r="C192" s="108">
        <v>100</v>
      </c>
      <c r="D192" s="109">
        <v>271</v>
      </c>
      <c r="E192" s="110">
        <v>300</v>
      </c>
      <c r="F192" s="110">
        <v>300</v>
      </c>
      <c r="G192" s="18">
        <v>300</v>
      </c>
    </row>
    <row r="193" spans="1:7" ht="12.75">
      <c r="A193" s="107" t="s">
        <v>213</v>
      </c>
      <c r="B193" s="108">
        <v>3891</v>
      </c>
      <c r="C193" s="108">
        <v>2400</v>
      </c>
      <c r="D193" s="109">
        <v>425</v>
      </c>
      <c r="E193" s="110">
        <v>2600</v>
      </c>
      <c r="F193" s="110">
        <v>2000</v>
      </c>
      <c r="G193" s="18">
        <v>700</v>
      </c>
    </row>
    <row r="194" spans="1:7" ht="12.75">
      <c r="A194" s="107" t="s">
        <v>215</v>
      </c>
      <c r="B194" s="108">
        <v>2011</v>
      </c>
      <c r="C194" s="108">
        <v>2000</v>
      </c>
      <c r="D194" s="109">
        <v>1438</v>
      </c>
      <c r="E194" s="110">
        <v>2500</v>
      </c>
      <c r="F194" s="110">
        <v>2000</v>
      </c>
      <c r="G194" s="18">
        <v>2000</v>
      </c>
    </row>
    <row r="195" spans="1:7" ht="12.75">
      <c r="A195" s="107" t="s">
        <v>216</v>
      </c>
      <c r="B195" s="108">
        <v>97</v>
      </c>
      <c r="C195" s="108">
        <v>200</v>
      </c>
      <c r="D195" s="109">
        <v>2608</v>
      </c>
      <c r="E195" s="110">
        <v>3000</v>
      </c>
      <c r="F195" s="110">
        <v>3000</v>
      </c>
      <c r="G195" s="18">
        <v>200</v>
      </c>
    </row>
    <row r="196" spans="1:7" ht="12.75">
      <c r="A196" s="107"/>
      <c r="B196" s="108"/>
      <c r="C196" s="108"/>
      <c r="D196" s="96"/>
      <c r="E196" s="87"/>
      <c r="F196" s="87"/>
      <c r="G196" s="18"/>
    </row>
    <row r="197" spans="1:7" ht="12.75">
      <c r="A197" s="107"/>
      <c r="B197" s="108"/>
      <c r="C197" s="108"/>
      <c r="D197" s="96"/>
      <c r="E197" s="87"/>
      <c r="F197" s="87"/>
      <c r="G197" s="18"/>
    </row>
    <row r="198" spans="1:7" ht="12.75">
      <c r="A198" s="107"/>
      <c r="B198" s="108"/>
      <c r="C198" s="108"/>
      <c r="D198" s="96"/>
      <c r="E198" s="87"/>
      <c r="F198" s="87"/>
      <c r="G198" s="18"/>
    </row>
    <row r="199" spans="1:7" ht="15">
      <c r="A199" s="131" t="s">
        <v>92</v>
      </c>
      <c r="B199" s="118">
        <f aca="true" t="shared" si="6" ref="B199:G199">SUM(B200+B201+B202+B206)</f>
        <v>39302</v>
      </c>
      <c r="C199" s="114">
        <f t="shared" si="6"/>
        <v>37820</v>
      </c>
      <c r="D199" s="118">
        <f t="shared" si="6"/>
        <v>29543</v>
      </c>
      <c r="E199" s="118">
        <f t="shared" si="6"/>
        <v>37691</v>
      </c>
      <c r="F199" s="118">
        <f t="shared" si="6"/>
        <v>37705</v>
      </c>
      <c r="G199" s="114">
        <f t="shared" si="6"/>
        <v>37705</v>
      </c>
    </row>
    <row r="200" spans="1:7" ht="12.75">
      <c r="A200" s="127" t="s">
        <v>15</v>
      </c>
      <c r="B200" s="101">
        <v>28695</v>
      </c>
      <c r="C200" s="101">
        <v>27000</v>
      </c>
      <c r="D200" s="139">
        <v>21907</v>
      </c>
      <c r="E200" s="101">
        <v>27300</v>
      </c>
      <c r="F200" s="101">
        <v>27300</v>
      </c>
      <c r="G200" s="101">
        <v>27300</v>
      </c>
    </row>
    <row r="201" spans="1:7" ht="12.75">
      <c r="A201" s="127" t="s">
        <v>137</v>
      </c>
      <c r="B201" s="101">
        <v>9404</v>
      </c>
      <c r="C201" s="101">
        <v>9720</v>
      </c>
      <c r="D201" s="139">
        <v>7075</v>
      </c>
      <c r="E201" s="101">
        <v>9541</v>
      </c>
      <c r="F201" s="101">
        <v>9555</v>
      </c>
      <c r="G201" s="101">
        <v>9555</v>
      </c>
    </row>
    <row r="202" spans="1:7" ht="12.75">
      <c r="A202" s="127" t="s">
        <v>20</v>
      </c>
      <c r="B202" s="101">
        <f aca="true" t="shared" si="7" ref="B202:G202">SUM(B203:B205)</f>
        <v>896</v>
      </c>
      <c r="C202" s="101">
        <f t="shared" si="7"/>
        <v>1100</v>
      </c>
      <c r="D202" s="101">
        <f t="shared" si="7"/>
        <v>561</v>
      </c>
      <c r="E202" s="101">
        <f t="shared" si="7"/>
        <v>850</v>
      </c>
      <c r="F202" s="101">
        <f t="shared" si="7"/>
        <v>850</v>
      </c>
      <c r="G202" s="101">
        <f t="shared" si="7"/>
        <v>850</v>
      </c>
    </row>
    <row r="203" spans="1:7" ht="12.75">
      <c r="A203" s="107" t="s">
        <v>220</v>
      </c>
      <c r="B203" s="108">
        <v>335</v>
      </c>
      <c r="C203" s="108">
        <v>400</v>
      </c>
      <c r="D203" s="109">
        <v>254</v>
      </c>
      <c r="E203" s="110">
        <v>350</v>
      </c>
      <c r="F203" s="110">
        <v>350</v>
      </c>
      <c r="G203" s="110">
        <v>350</v>
      </c>
    </row>
    <row r="204" spans="1:7" ht="12.75">
      <c r="A204" s="107" t="s">
        <v>221</v>
      </c>
      <c r="B204" s="108">
        <v>203</v>
      </c>
      <c r="C204" s="108">
        <v>350</v>
      </c>
      <c r="D204" s="109">
        <v>307</v>
      </c>
      <c r="E204" s="110">
        <v>350</v>
      </c>
      <c r="F204" s="110">
        <v>350</v>
      </c>
      <c r="G204" s="110">
        <v>350</v>
      </c>
    </row>
    <row r="205" spans="1:7" ht="12.75">
      <c r="A205" s="107" t="s">
        <v>222</v>
      </c>
      <c r="B205" s="108">
        <v>358</v>
      </c>
      <c r="C205" s="108">
        <v>350</v>
      </c>
      <c r="D205" s="109">
        <v>0</v>
      </c>
      <c r="E205" s="110">
        <v>150</v>
      </c>
      <c r="F205" s="110">
        <v>150</v>
      </c>
      <c r="G205" s="110">
        <v>150</v>
      </c>
    </row>
    <row r="206" spans="1:7" ht="12.75">
      <c r="A206" s="127" t="s">
        <v>208</v>
      </c>
      <c r="B206" s="101">
        <v>307</v>
      </c>
      <c r="C206" s="101">
        <v>0</v>
      </c>
      <c r="D206" s="109"/>
      <c r="E206" s="110">
        <v>0</v>
      </c>
      <c r="F206" s="110">
        <v>0</v>
      </c>
      <c r="G206" s="110">
        <v>0</v>
      </c>
    </row>
    <row r="207" spans="1:7" ht="12.75">
      <c r="A207" s="127"/>
      <c r="B207" s="101"/>
      <c r="C207" s="101"/>
      <c r="D207" s="96"/>
      <c r="E207" s="87"/>
      <c r="F207" s="87"/>
      <c r="G207" s="18"/>
    </row>
    <row r="208" spans="1:7" ht="12.75">
      <c r="A208" s="107"/>
      <c r="B208" s="108"/>
      <c r="C208" s="108"/>
      <c r="D208" s="96"/>
      <c r="E208" s="87"/>
      <c r="F208" s="87"/>
      <c r="G208" s="18"/>
    </row>
    <row r="209" spans="1:7" ht="12.75">
      <c r="A209" s="107"/>
      <c r="B209" s="108"/>
      <c r="C209" s="108"/>
      <c r="D209" s="96"/>
      <c r="E209" s="87"/>
      <c r="F209" s="87"/>
      <c r="G209" s="18"/>
    </row>
    <row r="210" spans="1:7" ht="15">
      <c r="A210" s="131" t="s">
        <v>226</v>
      </c>
      <c r="B210" s="118">
        <f aca="true" t="shared" si="8" ref="B210:G210">SUM(B211:B214)</f>
        <v>80541</v>
      </c>
      <c r="C210" s="114">
        <f t="shared" si="8"/>
        <v>80000</v>
      </c>
      <c r="D210" s="118">
        <f t="shared" si="8"/>
        <v>19498</v>
      </c>
      <c r="E210" s="118">
        <f t="shared" si="8"/>
        <v>80000</v>
      </c>
      <c r="F210" s="118">
        <f t="shared" si="8"/>
        <v>80000</v>
      </c>
      <c r="G210" s="114">
        <f t="shared" si="8"/>
        <v>80000</v>
      </c>
    </row>
    <row r="211" spans="1:7" ht="12.75">
      <c r="A211" s="148" t="s">
        <v>229</v>
      </c>
      <c r="B211" s="110">
        <v>44060</v>
      </c>
      <c r="C211" s="110">
        <v>25000</v>
      </c>
      <c r="D211" s="109">
        <v>4162</v>
      </c>
      <c r="E211" s="110">
        <v>25000</v>
      </c>
      <c r="F211" s="110">
        <v>25000</v>
      </c>
      <c r="G211" s="110">
        <v>25000</v>
      </c>
    </row>
    <row r="212" spans="1:7" ht="12.75">
      <c r="A212" s="148" t="s">
        <v>232</v>
      </c>
      <c r="B212" s="108">
        <v>4954</v>
      </c>
      <c r="C212" s="108">
        <v>8300</v>
      </c>
      <c r="D212" s="109">
        <v>3964</v>
      </c>
      <c r="E212" s="108">
        <v>8300</v>
      </c>
      <c r="F212" s="108">
        <v>8300</v>
      </c>
      <c r="G212" s="108">
        <v>8300</v>
      </c>
    </row>
    <row r="213" spans="1:7" ht="12.75">
      <c r="A213" s="155" t="s">
        <v>233</v>
      </c>
      <c r="B213" s="108">
        <v>19443</v>
      </c>
      <c r="C213" s="108">
        <v>25000</v>
      </c>
      <c r="D213" s="109">
        <v>4606</v>
      </c>
      <c r="E213" s="108">
        <v>25000</v>
      </c>
      <c r="F213" s="108">
        <v>25000</v>
      </c>
      <c r="G213" s="108">
        <v>25000</v>
      </c>
    </row>
    <row r="214" spans="1:7" ht="12.75">
      <c r="A214" s="155" t="s">
        <v>234</v>
      </c>
      <c r="B214" s="108">
        <v>12084</v>
      </c>
      <c r="C214" s="108">
        <v>21700</v>
      </c>
      <c r="D214" s="109">
        <v>6766</v>
      </c>
      <c r="E214" s="108">
        <v>21700</v>
      </c>
      <c r="F214" s="108">
        <v>21700</v>
      </c>
      <c r="G214" s="108">
        <v>21700</v>
      </c>
    </row>
    <row r="215" spans="1:7" ht="15">
      <c r="A215" s="131" t="s">
        <v>235</v>
      </c>
      <c r="B215" s="118">
        <f>SUM(B216:B220)</f>
        <v>385697</v>
      </c>
      <c r="C215" s="114">
        <f>SUM(C216:C220)</f>
        <v>389000</v>
      </c>
      <c r="D215" s="118">
        <f>SUM(D216:D220)</f>
        <v>282996</v>
      </c>
      <c r="E215" s="118">
        <f>SUM(E216:E220)</f>
        <v>408765</v>
      </c>
      <c r="F215" s="118">
        <f>SUM(F216:F220)</f>
        <v>408765</v>
      </c>
      <c r="G215" s="114">
        <v>408765</v>
      </c>
    </row>
    <row r="216" spans="1:7" ht="12.75">
      <c r="A216" s="148" t="s">
        <v>236</v>
      </c>
      <c r="B216" s="110">
        <v>7775</v>
      </c>
      <c r="C216" s="110">
        <v>0</v>
      </c>
      <c r="D216" s="109">
        <v>0</v>
      </c>
      <c r="E216" s="110">
        <v>0</v>
      </c>
      <c r="F216" s="110">
        <v>0</v>
      </c>
      <c r="G216" s="18">
        <v>0</v>
      </c>
    </row>
    <row r="217" spans="1:7" ht="12.75">
      <c r="A217" s="107" t="s">
        <v>237</v>
      </c>
      <c r="B217" s="108">
        <v>6413</v>
      </c>
      <c r="C217" s="108">
        <v>10000</v>
      </c>
      <c r="D217" s="109">
        <v>3873</v>
      </c>
      <c r="E217" s="110">
        <v>0</v>
      </c>
      <c r="F217" s="110">
        <v>0</v>
      </c>
      <c r="G217" s="18">
        <v>0</v>
      </c>
    </row>
    <row r="218" spans="1:7" ht="12.75">
      <c r="A218" s="107" t="s">
        <v>240</v>
      </c>
      <c r="B218" s="108">
        <v>112021</v>
      </c>
      <c r="C218" s="108">
        <v>112000</v>
      </c>
      <c r="D218" s="109">
        <v>85297</v>
      </c>
      <c r="E218" s="110">
        <v>112575</v>
      </c>
      <c r="F218" s="110">
        <v>112575</v>
      </c>
      <c r="G218" s="110">
        <v>112575</v>
      </c>
    </row>
    <row r="219" spans="1:7" ht="12.75">
      <c r="A219" s="107" t="s">
        <v>242</v>
      </c>
      <c r="B219" s="108">
        <v>180000</v>
      </c>
      <c r="C219" s="108">
        <v>180000</v>
      </c>
      <c r="D219" s="109">
        <v>138612</v>
      </c>
      <c r="E219" s="110">
        <v>201190</v>
      </c>
      <c r="F219" s="110">
        <v>201190</v>
      </c>
      <c r="G219" s="110">
        <v>201190</v>
      </c>
    </row>
    <row r="220" spans="1:7" ht="12.75">
      <c r="A220" s="107" t="s">
        <v>243</v>
      </c>
      <c r="B220" s="108">
        <v>79488</v>
      </c>
      <c r="C220" s="108">
        <v>87000</v>
      </c>
      <c r="D220" s="109">
        <v>55214</v>
      </c>
      <c r="E220" s="110">
        <v>95000</v>
      </c>
      <c r="F220" s="110">
        <v>95000</v>
      </c>
      <c r="G220" s="110">
        <v>95000</v>
      </c>
    </row>
    <row r="221" spans="1:7" ht="15">
      <c r="A221" s="131" t="s">
        <v>245</v>
      </c>
      <c r="B221" s="118">
        <f>SUM(B222:B224)</f>
        <v>49971</v>
      </c>
      <c r="C221" s="114">
        <f>SUM(C222:C224)</f>
        <v>11000</v>
      </c>
      <c r="D221" s="118">
        <f>SUM(D222:D224)</f>
        <v>5694</v>
      </c>
      <c r="E221" s="118">
        <f>SUM(E222:E224)</f>
        <v>0</v>
      </c>
      <c r="F221" s="118">
        <f>SUM(F222:F224)</f>
        <v>0</v>
      </c>
      <c r="G221" s="114"/>
    </row>
    <row r="222" spans="1:7" ht="12.75">
      <c r="A222" s="148" t="s">
        <v>15</v>
      </c>
      <c r="B222" s="110">
        <v>8034</v>
      </c>
      <c r="C222" s="110">
        <v>2000</v>
      </c>
      <c r="D222" s="109">
        <v>1631</v>
      </c>
      <c r="E222" s="110">
        <v>0</v>
      </c>
      <c r="F222" s="110">
        <v>0</v>
      </c>
      <c r="G222" s="110"/>
    </row>
    <row r="223" spans="1:7" ht="12.75">
      <c r="A223" s="148" t="s">
        <v>247</v>
      </c>
      <c r="B223" s="110">
        <v>2460</v>
      </c>
      <c r="C223" s="110">
        <v>0</v>
      </c>
      <c r="D223" s="109">
        <v>508</v>
      </c>
      <c r="E223" s="110">
        <v>0</v>
      </c>
      <c r="F223" s="110">
        <v>0</v>
      </c>
      <c r="G223" s="110"/>
    </row>
    <row r="224" spans="1:7" ht="12.75">
      <c r="A224" s="148" t="s">
        <v>20</v>
      </c>
      <c r="B224" s="110">
        <v>39477</v>
      </c>
      <c r="C224" s="110">
        <v>9000</v>
      </c>
      <c r="D224" s="109">
        <v>3555</v>
      </c>
      <c r="E224" s="110">
        <v>0</v>
      </c>
      <c r="F224" s="110">
        <v>0</v>
      </c>
      <c r="G224" s="110"/>
    </row>
    <row r="225" spans="1:7" ht="12.75">
      <c r="A225" s="148"/>
      <c r="B225" s="110"/>
      <c r="C225" s="110"/>
      <c r="D225" s="109"/>
      <c r="E225" s="110"/>
      <c r="F225" s="110"/>
      <c r="G225" s="18"/>
    </row>
    <row r="226" spans="1:7" ht="12.75">
      <c r="A226" s="128"/>
      <c r="B226" s="101"/>
      <c r="C226" s="101"/>
      <c r="D226" s="139"/>
      <c r="E226" s="101"/>
      <c r="F226" s="101"/>
      <c r="G226" s="21"/>
    </row>
    <row r="227" spans="1:7" ht="12.75">
      <c r="A227" s="128"/>
      <c r="B227" s="101"/>
      <c r="C227" s="101"/>
      <c r="D227" s="139"/>
      <c r="E227" s="101"/>
      <c r="F227" s="101"/>
      <c r="G227" s="21"/>
    </row>
    <row r="228" spans="1:7" ht="12.75">
      <c r="A228" s="153"/>
      <c r="B228" s="109"/>
      <c r="C228" s="288"/>
      <c r="D228" s="109"/>
      <c r="E228" s="110"/>
      <c r="F228" s="110"/>
      <c r="G228" s="18"/>
    </row>
    <row r="229" spans="1:7" ht="12.75">
      <c r="A229" s="164"/>
      <c r="B229" s="139"/>
      <c r="C229" s="289"/>
      <c r="D229" s="139"/>
      <c r="E229" s="101"/>
      <c r="F229" s="101"/>
      <c r="G229" s="18"/>
    </row>
    <row r="230" spans="1:7" ht="15">
      <c r="A230" s="131" t="s">
        <v>83</v>
      </c>
      <c r="B230" s="118">
        <f>SUM(B231+B232+B233+B255)</f>
        <v>1246524</v>
      </c>
      <c r="C230" s="114">
        <f>SUM(C231+C232+C233+C255)</f>
        <v>1296199</v>
      </c>
      <c r="D230" s="118">
        <f>SUM(D231+D232+D233+D255)</f>
        <v>860823</v>
      </c>
      <c r="E230" s="118">
        <f>SUM(E231+E232+E233+E255)</f>
        <v>1250345</v>
      </c>
      <c r="F230" s="118">
        <f>SUM(F231+F232+F233+F255)</f>
        <v>1269726</v>
      </c>
      <c r="G230" s="114">
        <v>1269726</v>
      </c>
    </row>
    <row r="231" spans="1:7" ht="12.75">
      <c r="A231" s="127" t="s">
        <v>15</v>
      </c>
      <c r="B231" s="139">
        <v>664518</v>
      </c>
      <c r="C231" s="101">
        <v>692880</v>
      </c>
      <c r="D231" s="139">
        <v>485170</v>
      </c>
      <c r="E231" s="101">
        <v>701626</v>
      </c>
      <c r="F231" s="101">
        <v>715722</v>
      </c>
      <c r="G231" s="101">
        <v>715722</v>
      </c>
    </row>
    <row r="232" spans="1:7" ht="12.75">
      <c r="A232" s="127" t="s">
        <v>137</v>
      </c>
      <c r="B232" s="139">
        <v>223466</v>
      </c>
      <c r="C232" s="101">
        <v>242508</v>
      </c>
      <c r="D232" s="139">
        <v>164421</v>
      </c>
      <c r="E232" s="101">
        <v>245218</v>
      </c>
      <c r="F232" s="101">
        <v>250503</v>
      </c>
      <c r="G232" s="101">
        <v>250503</v>
      </c>
    </row>
    <row r="233" spans="1:7" ht="12.75">
      <c r="A233" s="127" t="s">
        <v>20</v>
      </c>
      <c r="B233" s="139">
        <f aca="true" t="shared" si="9" ref="B233:G233">SUM(B234+B235+B241+B246+B247+B248)</f>
        <v>355130</v>
      </c>
      <c r="C233" s="139">
        <f t="shared" si="9"/>
        <v>352811</v>
      </c>
      <c r="D233" s="139">
        <f t="shared" si="9"/>
        <v>209879</v>
      </c>
      <c r="E233" s="139">
        <f t="shared" si="9"/>
        <v>301501</v>
      </c>
      <c r="F233" s="139">
        <f t="shared" si="9"/>
        <v>301501</v>
      </c>
      <c r="G233" s="139">
        <f t="shared" si="9"/>
        <v>301501</v>
      </c>
    </row>
    <row r="234" spans="1:7" ht="12.75">
      <c r="A234" s="155" t="s">
        <v>249</v>
      </c>
      <c r="B234" s="139">
        <v>26</v>
      </c>
      <c r="C234" s="101">
        <v>20</v>
      </c>
      <c r="D234" s="139">
        <v>34</v>
      </c>
      <c r="E234" s="101">
        <v>30</v>
      </c>
      <c r="F234" s="101">
        <v>30</v>
      </c>
      <c r="G234" s="101">
        <v>30</v>
      </c>
    </row>
    <row r="235" spans="1:7" ht="12.75">
      <c r="A235" s="107" t="s">
        <v>250</v>
      </c>
      <c r="B235" s="139">
        <f aca="true" t="shared" si="10" ref="B235:G235">SUM(B236:B240)</f>
        <v>188276</v>
      </c>
      <c r="C235" s="139">
        <f t="shared" si="10"/>
        <v>190500</v>
      </c>
      <c r="D235" s="139">
        <f t="shared" si="10"/>
        <v>113232</v>
      </c>
      <c r="E235" s="139">
        <f t="shared" si="10"/>
        <v>156900</v>
      </c>
      <c r="F235" s="139">
        <f t="shared" si="10"/>
        <v>156900</v>
      </c>
      <c r="G235" s="139">
        <f t="shared" si="10"/>
        <v>156900</v>
      </c>
    </row>
    <row r="236" spans="1:7" ht="12.75">
      <c r="A236" s="107" t="s">
        <v>23</v>
      </c>
      <c r="B236" s="109">
        <v>19531</v>
      </c>
      <c r="C236" s="110">
        <v>26000</v>
      </c>
      <c r="D236" s="109">
        <v>24735</v>
      </c>
      <c r="E236" s="110">
        <v>37000</v>
      </c>
      <c r="F236" s="110">
        <v>37000</v>
      </c>
      <c r="G236" s="110">
        <v>37000</v>
      </c>
    </row>
    <row r="237" spans="1:7" ht="12.75">
      <c r="A237" s="107" t="s">
        <v>251</v>
      </c>
      <c r="B237" s="109">
        <v>10889</v>
      </c>
      <c r="C237" s="110">
        <v>18000</v>
      </c>
      <c r="D237" s="109">
        <v>5804</v>
      </c>
      <c r="E237" s="110">
        <v>8600</v>
      </c>
      <c r="F237" s="110">
        <v>8600</v>
      </c>
      <c r="G237" s="110">
        <v>8600</v>
      </c>
    </row>
    <row r="238" spans="1:7" ht="12.75">
      <c r="A238" s="107" t="s">
        <v>252</v>
      </c>
      <c r="B238" s="109">
        <v>139761</v>
      </c>
      <c r="C238" s="110">
        <v>132000</v>
      </c>
      <c r="D238" s="109">
        <v>68206</v>
      </c>
      <c r="E238" s="110">
        <v>95000</v>
      </c>
      <c r="F238" s="110">
        <v>95000</v>
      </c>
      <c r="G238" s="110">
        <v>95000</v>
      </c>
    </row>
    <row r="239" spans="1:7" ht="12.75">
      <c r="A239" s="107" t="s">
        <v>253</v>
      </c>
      <c r="B239" s="109">
        <v>11454</v>
      </c>
      <c r="C239" s="110">
        <v>11000</v>
      </c>
      <c r="D239" s="109">
        <v>9461</v>
      </c>
      <c r="E239" s="110">
        <v>13000</v>
      </c>
      <c r="F239" s="110">
        <v>13000</v>
      </c>
      <c r="G239" s="110">
        <v>13000</v>
      </c>
    </row>
    <row r="240" spans="1:7" ht="12.75">
      <c r="A240" s="107" t="s">
        <v>254</v>
      </c>
      <c r="B240" s="109">
        <v>6641</v>
      </c>
      <c r="C240" s="110">
        <v>3500</v>
      </c>
      <c r="D240" s="109">
        <v>5026</v>
      </c>
      <c r="E240" s="110">
        <v>3300</v>
      </c>
      <c r="F240" s="110">
        <v>3300</v>
      </c>
      <c r="G240" s="110">
        <v>3300</v>
      </c>
    </row>
    <row r="241" spans="1:7" ht="12.75">
      <c r="A241" s="107" t="s">
        <v>255</v>
      </c>
      <c r="B241" s="139">
        <f aca="true" t="shared" si="11" ref="B241:G241">SUM(B242:B245)</f>
        <v>78937</v>
      </c>
      <c r="C241" s="139">
        <f t="shared" si="11"/>
        <v>54300</v>
      </c>
      <c r="D241" s="139">
        <f t="shared" si="11"/>
        <v>53656</v>
      </c>
      <c r="E241" s="139">
        <f t="shared" si="11"/>
        <v>52000</v>
      </c>
      <c r="F241" s="139">
        <f t="shared" si="11"/>
        <v>52000</v>
      </c>
      <c r="G241" s="139">
        <f t="shared" si="11"/>
        <v>52000</v>
      </c>
    </row>
    <row r="242" spans="1:7" ht="12.75">
      <c r="A242" s="107" t="s">
        <v>256</v>
      </c>
      <c r="B242" s="109">
        <v>31357</v>
      </c>
      <c r="C242" s="110">
        <v>12000</v>
      </c>
      <c r="D242" s="109">
        <v>14502</v>
      </c>
      <c r="E242" s="110">
        <v>10000</v>
      </c>
      <c r="F242" s="110">
        <v>10000</v>
      </c>
      <c r="G242" s="110">
        <v>10000</v>
      </c>
    </row>
    <row r="243" spans="1:7" ht="12.75">
      <c r="A243" s="107" t="s">
        <v>257</v>
      </c>
      <c r="B243" s="109">
        <v>254</v>
      </c>
      <c r="C243" s="110">
        <v>1700</v>
      </c>
      <c r="D243" s="109">
        <v>935</v>
      </c>
      <c r="E243" s="110">
        <v>1000</v>
      </c>
      <c r="F243" s="110">
        <v>1000</v>
      </c>
      <c r="G243" s="110">
        <v>1000</v>
      </c>
    </row>
    <row r="244" spans="1:7" ht="12.75">
      <c r="A244" s="107" t="s">
        <v>258</v>
      </c>
      <c r="B244" s="109">
        <v>3922</v>
      </c>
      <c r="C244" s="110">
        <v>5700</v>
      </c>
      <c r="D244" s="109">
        <v>4660</v>
      </c>
      <c r="E244" s="110">
        <v>5800</v>
      </c>
      <c r="F244" s="110">
        <v>5800</v>
      </c>
      <c r="G244" s="110">
        <v>5800</v>
      </c>
    </row>
    <row r="245" spans="1:7" ht="12.75">
      <c r="A245" s="107" t="s">
        <v>259</v>
      </c>
      <c r="B245" s="109">
        <v>43404</v>
      </c>
      <c r="C245" s="110">
        <v>34900</v>
      </c>
      <c r="D245" s="109">
        <v>33559</v>
      </c>
      <c r="E245" s="110">
        <v>35200</v>
      </c>
      <c r="F245" s="110">
        <v>35200</v>
      </c>
      <c r="G245" s="110">
        <v>35200</v>
      </c>
    </row>
    <row r="246" spans="1:7" ht="12.75">
      <c r="A246" s="107" t="s">
        <v>260</v>
      </c>
      <c r="B246" s="139">
        <v>53</v>
      </c>
      <c r="C246" s="101">
        <v>70</v>
      </c>
      <c r="D246" s="139">
        <v>12</v>
      </c>
      <c r="E246" s="101">
        <v>50</v>
      </c>
      <c r="F246" s="101">
        <v>50</v>
      </c>
      <c r="G246" s="101">
        <v>50</v>
      </c>
    </row>
    <row r="247" spans="1:7" ht="12.75">
      <c r="A247" s="107" t="s">
        <v>261</v>
      </c>
      <c r="B247" s="139">
        <v>44282</v>
      </c>
      <c r="C247" s="101">
        <v>47000</v>
      </c>
      <c r="D247" s="139">
        <v>10336</v>
      </c>
      <c r="E247" s="101">
        <v>40000</v>
      </c>
      <c r="F247" s="101">
        <v>40000</v>
      </c>
      <c r="G247" s="101">
        <v>40000</v>
      </c>
    </row>
    <row r="248" spans="1:7" ht="12.75">
      <c r="A248" s="107" t="s">
        <v>262</v>
      </c>
      <c r="B248" s="139">
        <f aca="true" t="shared" si="12" ref="B248:G248">SUM(B249:B254)</f>
        <v>43556</v>
      </c>
      <c r="C248" s="139">
        <f t="shared" si="12"/>
        <v>60921</v>
      </c>
      <c r="D248" s="139">
        <f t="shared" si="12"/>
        <v>32609</v>
      </c>
      <c r="E248" s="139">
        <f t="shared" si="12"/>
        <v>52521</v>
      </c>
      <c r="F248" s="139">
        <f t="shared" si="12"/>
        <v>52521</v>
      </c>
      <c r="G248" s="139">
        <f t="shared" si="12"/>
        <v>52521</v>
      </c>
    </row>
    <row r="249" spans="1:7" ht="12.75">
      <c r="A249" s="107" t="s">
        <v>263</v>
      </c>
      <c r="B249" s="109">
        <v>7420</v>
      </c>
      <c r="C249" s="110">
        <v>18300</v>
      </c>
      <c r="D249" s="109">
        <v>6195</v>
      </c>
      <c r="E249" s="110">
        <v>7200</v>
      </c>
      <c r="F249" s="110">
        <v>7200</v>
      </c>
      <c r="G249" s="110">
        <v>7200</v>
      </c>
    </row>
    <row r="250" spans="1:7" ht="12.75">
      <c r="A250" s="107" t="s">
        <v>53</v>
      </c>
      <c r="B250" s="109">
        <v>7383</v>
      </c>
      <c r="C250" s="110">
        <v>8000</v>
      </c>
      <c r="D250" s="109">
        <v>5508</v>
      </c>
      <c r="E250" s="110">
        <v>7000</v>
      </c>
      <c r="F250" s="110">
        <v>7000</v>
      </c>
      <c r="G250" s="110">
        <v>7000</v>
      </c>
    </row>
    <row r="251" spans="1:7" ht="12.75">
      <c r="A251" s="107" t="s">
        <v>264</v>
      </c>
      <c r="B251" s="109">
        <v>6688</v>
      </c>
      <c r="C251" s="110">
        <v>10000</v>
      </c>
      <c r="D251" s="109">
        <v>5751</v>
      </c>
      <c r="E251" s="110">
        <v>15000</v>
      </c>
      <c r="F251" s="110">
        <v>15000</v>
      </c>
      <c r="G251" s="110">
        <v>15000</v>
      </c>
    </row>
    <row r="252" spans="1:7" ht="12.75">
      <c r="A252" s="107" t="s">
        <v>265</v>
      </c>
      <c r="B252" s="109">
        <v>11555</v>
      </c>
      <c r="C252" s="110">
        <v>12000</v>
      </c>
      <c r="D252" s="109">
        <v>8297</v>
      </c>
      <c r="E252" s="110">
        <v>13000</v>
      </c>
      <c r="F252" s="110">
        <v>13000</v>
      </c>
      <c r="G252" s="110">
        <v>13000</v>
      </c>
    </row>
    <row r="253" spans="1:7" ht="12.75">
      <c r="A253" s="107" t="s">
        <v>71</v>
      </c>
      <c r="B253" s="109">
        <v>3241</v>
      </c>
      <c r="C253" s="110">
        <v>3821</v>
      </c>
      <c r="D253" s="109">
        <v>1910</v>
      </c>
      <c r="E253" s="110">
        <v>3821</v>
      </c>
      <c r="F253" s="110">
        <v>3821</v>
      </c>
      <c r="G253" s="110">
        <v>3821</v>
      </c>
    </row>
    <row r="254" spans="1:7" ht="12.75">
      <c r="A254" s="107" t="s">
        <v>266</v>
      </c>
      <c r="B254" s="109">
        <v>7269</v>
      </c>
      <c r="C254" s="110">
        <v>8800</v>
      </c>
      <c r="D254" s="109">
        <v>4948</v>
      </c>
      <c r="E254" s="110">
        <v>6500</v>
      </c>
      <c r="F254" s="110">
        <v>6500</v>
      </c>
      <c r="G254" s="110">
        <v>6500</v>
      </c>
    </row>
    <row r="255" spans="1:7" ht="12.75">
      <c r="A255" s="83" t="s">
        <v>267</v>
      </c>
      <c r="B255" s="139">
        <v>3410</v>
      </c>
      <c r="C255" s="101">
        <v>8000</v>
      </c>
      <c r="D255" s="139">
        <v>1353</v>
      </c>
      <c r="E255" s="101">
        <v>2000</v>
      </c>
      <c r="F255" s="101">
        <v>2000</v>
      </c>
      <c r="G255" s="101">
        <v>2000</v>
      </c>
    </row>
    <row r="256" spans="1:7" ht="12.75">
      <c r="A256" s="83"/>
      <c r="B256" s="139"/>
      <c r="C256" s="101"/>
      <c r="D256" s="139"/>
      <c r="E256" s="101"/>
      <c r="F256" s="101"/>
      <c r="G256" s="18"/>
    </row>
    <row r="257" spans="1:7" ht="12.75">
      <c r="A257" s="164"/>
      <c r="B257" s="139"/>
      <c r="C257" s="101"/>
      <c r="D257" s="139"/>
      <c r="E257" s="101"/>
      <c r="F257" s="101"/>
      <c r="G257" s="18"/>
    </row>
    <row r="258" spans="1:7" ht="12.75">
      <c r="A258" s="164"/>
      <c r="B258" s="139"/>
      <c r="C258" s="101"/>
      <c r="D258" s="139"/>
      <c r="E258" s="101"/>
      <c r="F258" s="101"/>
      <c r="G258" s="18"/>
    </row>
    <row r="259" spans="1:7" ht="15">
      <c r="A259" s="131" t="s">
        <v>83</v>
      </c>
      <c r="B259" s="118">
        <f>SUM(B260:B262)</f>
        <v>155380</v>
      </c>
      <c r="C259" s="114">
        <f>SUM(C260:C262)</f>
        <v>171262</v>
      </c>
      <c r="D259" s="118">
        <f>SUM(D260:D262)</f>
        <v>112711</v>
      </c>
      <c r="E259" s="118">
        <f>SUM(E260:E262)</f>
        <v>170199</v>
      </c>
      <c r="F259" s="118">
        <f>SUM(F260:F262)</f>
        <v>177768</v>
      </c>
      <c r="G259" s="114">
        <v>177768</v>
      </c>
    </row>
    <row r="260" spans="1:7" ht="12.75">
      <c r="A260" s="155" t="s">
        <v>15</v>
      </c>
      <c r="B260" s="110">
        <v>115593</v>
      </c>
      <c r="C260" s="110">
        <v>126120</v>
      </c>
      <c r="D260" s="109">
        <v>83971</v>
      </c>
      <c r="E260" s="110">
        <v>126120</v>
      </c>
      <c r="F260" s="110">
        <v>131680</v>
      </c>
      <c r="G260" s="18">
        <v>131680</v>
      </c>
    </row>
    <row r="261" spans="1:7" ht="12.75">
      <c r="A261" s="155" t="s">
        <v>137</v>
      </c>
      <c r="B261" s="110">
        <v>39187</v>
      </c>
      <c r="C261" s="110">
        <v>44142</v>
      </c>
      <c r="D261" s="109">
        <v>28315</v>
      </c>
      <c r="E261" s="110">
        <v>44079</v>
      </c>
      <c r="F261" s="110">
        <v>46088</v>
      </c>
      <c r="G261" s="18">
        <v>46088</v>
      </c>
    </row>
    <row r="262" spans="1:7" ht="12.75">
      <c r="A262" s="162" t="s">
        <v>267</v>
      </c>
      <c r="B262" s="110">
        <v>600</v>
      </c>
      <c r="C262" s="110">
        <v>1000</v>
      </c>
      <c r="D262" s="109">
        <v>425</v>
      </c>
      <c r="E262" s="110">
        <v>0</v>
      </c>
      <c r="F262" s="110">
        <v>0</v>
      </c>
      <c r="G262" s="18">
        <v>0</v>
      </c>
    </row>
    <row r="263" spans="1:7" ht="12.75">
      <c r="A263" s="162"/>
      <c r="B263" s="110"/>
      <c r="C263" s="110"/>
      <c r="D263" s="109"/>
      <c r="E263" s="110"/>
      <c r="F263" s="110"/>
      <c r="G263" s="18"/>
    </row>
    <row r="264" spans="1:7" ht="12.75">
      <c r="A264" s="162"/>
      <c r="B264" s="110"/>
      <c r="C264" s="110"/>
      <c r="D264" s="109"/>
      <c r="E264" s="110"/>
      <c r="F264" s="110"/>
      <c r="G264" s="18"/>
    </row>
    <row r="265" spans="1:7" ht="12.75">
      <c r="A265" s="162"/>
      <c r="B265" s="110"/>
      <c r="C265" s="110"/>
      <c r="D265" s="109"/>
      <c r="E265" s="110"/>
      <c r="F265" s="110"/>
      <c r="G265" s="18"/>
    </row>
    <row r="266" spans="1:7" ht="12.75">
      <c r="A266" s="162"/>
      <c r="B266" s="110"/>
      <c r="C266" s="110"/>
      <c r="D266" s="109"/>
      <c r="E266" s="110"/>
      <c r="F266" s="110"/>
      <c r="G266" s="18"/>
    </row>
    <row r="267" spans="1:7" ht="12.75">
      <c r="A267" s="162"/>
      <c r="B267" s="110"/>
      <c r="C267" s="110"/>
      <c r="D267" s="109"/>
      <c r="E267" s="110"/>
      <c r="F267" s="110"/>
      <c r="G267" s="18"/>
    </row>
    <row r="268" spans="1:7" ht="15">
      <c r="A268" s="170"/>
      <c r="B268" s="114"/>
      <c r="C268" s="114"/>
      <c r="D268" s="150"/>
      <c r="E268" s="114"/>
      <c r="F268" s="114"/>
      <c r="G268" s="65"/>
    </row>
    <row r="269" spans="1:7" ht="12.75">
      <c r="A269" s="172" t="s">
        <v>272</v>
      </c>
      <c r="B269" s="101">
        <f>SUM(B5+B113+B180+B200+B222+B231+B260)</f>
        <v>994529</v>
      </c>
      <c r="C269" s="101">
        <f>SUM(C5+C113+C180+C200+C222+C231+C260)</f>
        <v>1016800</v>
      </c>
      <c r="D269" s="101">
        <f>SUM(D5+D113+D180+D200+D222+D231+D260)</f>
        <v>727383</v>
      </c>
      <c r="E269" s="101">
        <f>SUM(E5+E113+E180+E200+E222+E231+E260)</f>
        <v>1037246</v>
      </c>
      <c r="F269" s="101">
        <f>SUM(F5+F113+F180+F200+F222+F231+F260)</f>
        <v>1059902</v>
      </c>
      <c r="G269" s="101">
        <v>1879902</v>
      </c>
    </row>
    <row r="270" spans="1:7" ht="12.75">
      <c r="A270" s="172" t="s">
        <v>273</v>
      </c>
      <c r="B270" s="139">
        <f>SUM(B8+B9+B114+B181+B201+B223+B232+B261)</f>
        <v>334744</v>
      </c>
      <c r="C270" s="139">
        <f>SUM(C8+C9+C114+C181+C201+C223+C232+C261)</f>
        <v>357110</v>
      </c>
      <c r="D270" s="139">
        <f>SUM(D8+D9+D114+D181+D201+D223+D232+D261)</f>
        <v>246183</v>
      </c>
      <c r="E270" s="139">
        <f>SUM(E8+E9+E114+E181+E201+E223+E232+E261)</f>
        <v>358933</v>
      </c>
      <c r="F270" s="139">
        <f>SUM(F8+F9+F114+F181+F201+F223+F232+F261)</f>
        <v>370966</v>
      </c>
      <c r="G270" s="139">
        <v>698766</v>
      </c>
    </row>
    <row r="271" spans="1:7" ht="12.75">
      <c r="A271" s="172" t="s">
        <v>20</v>
      </c>
      <c r="B271" s="139">
        <f>SUM(B272:B278)</f>
        <v>1285797</v>
      </c>
      <c r="C271" s="139">
        <f>SUM(C272:C278)</f>
        <v>1397772</v>
      </c>
      <c r="D271" s="139">
        <f>SUM(D272:D278)</f>
        <v>851660</v>
      </c>
      <c r="E271" s="139">
        <f>SUM(E272:E278)</f>
        <v>1313296</v>
      </c>
      <c r="F271" s="139">
        <f>SUM(F272:F278)</f>
        <v>1337145</v>
      </c>
      <c r="G271" s="139">
        <v>1893640</v>
      </c>
    </row>
    <row r="272" spans="1:7" ht="12.75">
      <c r="A272" s="162" t="s">
        <v>274</v>
      </c>
      <c r="B272" s="109">
        <f>SUM(B11+B183+B234)</f>
        <v>639</v>
      </c>
      <c r="C272" s="109">
        <f>SUM(C11+C183+C234)</f>
        <v>620</v>
      </c>
      <c r="D272" s="109">
        <f>SUM(D11+D183+D234)</f>
        <v>354</v>
      </c>
      <c r="E272" s="109">
        <f>SUM(E11+E183+E234)</f>
        <v>630</v>
      </c>
      <c r="F272" s="109">
        <f>SUM(F11+F183+F234)</f>
        <v>630</v>
      </c>
      <c r="G272" s="109"/>
    </row>
    <row r="273" spans="1:7" ht="12.75">
      <c r="A273" s="162" t="s">
        <v>275</v>
      </c>
      <c r="B273" s="109">
        <f>SUM(B12+B81+B116+B124+B163+B184+B192+B203+B235)</f>
        <v>192980</v>
      </c>
      <c r="C273" s="109">
        <f>SUM(C12+C81+C116+C124+C163+C184+C192+C203+C235)</f>
        <v>194450</v>
      </c>
      <c r="D273" s="109">
        <f>SUM(D12+D81+D116+D124+D163+D184+D192+D203+D235)</f>
        <v>121697</v>
      </c>
      <c r="E273" s="109">
        <f>SUM(E12+E81+E116+E124+E163+E184+E192+E203+E235)</f>
        <v>161170</v>
      </c>
      <c r="F273" s="109">
        <f>SUM(F12+F81+F116+F124+F163+F184+F192+F203+F235)</f>
        <v>161000</v>
      </c>
      <c r="G273" s="109"/>
    </row>
    <row r="274" spans="1:7" ht="12.75">
      <c r="A274" s="162" t="s">
        <v>276</v>
      </c>
      <c r="B274" s="109">
        <f>SUM(B19+B82+B98+B117+B131+B138+B157+B164+B185+B193+B204+B212+B241)</f>
        <v>116978</v>
      </c>
      <c r="C274" s="109">
        <f>SUM(C19+C82+C98+C117+C131+C138+C157+C164+C185+C193+C204+C212+C241)</f>
        <v>103570</v>
      </c>
      <c r="D274" s="109">
        <f>SUM(D19+D82+D98+D117+D131+D138+D157+D164+D185+D193+D204+D212+D241)</f>
        <v>70763</v>
      </c>
      <c r="E274" s="109">
        <f>SUM(E19+E82+E98+E117+E131+E138+E157+E164+E185+E193+E204+E212+E241)</f>
        <v>92650</v>
      </c>
      <c r="F274" s="109">
        <f>SUM(F19+F82+F98+F117+F131+F138+F157+F164+F185+F193+F204+F212+F241)</f>
        <v>86150</v>
      </c>
      <c r="G274" s="109"/>
    </row>
    <row r="275" spans="1:7" ht="12.75">
      <c r="A275" s="162" t="s">
        <v>277</v>
      </c>
      <c r="B275" s="109">
        <f>SUM(B32+B83+B139+B165+B186+B246)</f>
        <v>5662</v>
      </c>
      <c r="C275" s="109">
        <f>SUM(C32+C83+C139+C165+C186+C246)</f>
        <v>7070</v>
      </c>
      <c r="D275" s="109">
        <f>SUM(D32+D83+D139+D165+D186+D246)</f>
        <v>6109</v>
      </c>
      <c r="E275" s="109">
        <f>SUM(E32+E83+E139+E165+E186+E246)</f>
        <v>11400</v>
      </c>
      <c r="F275" s="109">
        <f>SUM(F32+F83+F139+F165+F186+F246)</f>
        <v>7250</v>
      </c>
      <c r="G275" s="109"/>
    </row>
    <row r="276" spans="1:7" ht="12.75">
      <c r="A276" s="162" t="s">
        <v>278</v>
      </c>
      <c r="B276" s="109">
        <f>SUM(B33+B84+B91+B99+B122+B125+B211+B213+B216+B247)</f>
        <v>304022</v>
      </c>
      <c r="C276" s="109">
        <f>SUM(C33+C84+C91+C99+C122+C125+C211+C213+C216+C247)</f>
        <v>333500</v>
      </c>
      <c r="D276" s="109">
        <f>SUM(D33+D84+D91+D99+D122+D125+D211+D213+D216+D247)</f>
        <v>168461</v>
      </c>
      <c r="E276" s="109">
        <f>SUM(E33+E84+E91+E99+E122+E125+E211+E213+E216+E247)</f>
        <v>448780</v>
      </c>
      <c r="F276" s="109">
        <f>SUM(F33+F84+F91+F99+F122+F125+F211+F213+F216+F247)</f>
        <v>495850</v>
      </c>
      <c r="G276" s="109"/>
    </row>
    <row r="277" spans="1:7" ht="12.75">
      <c r="A277" s="173" t="s">
        <v>279</v>
      </c>
      <c r="B277" s="109">
        <f>SUM(B38+B194)</f>
        <v>2011</v>
      </c>
      <c r="C277" s="109">
        <f>SUM(C38+C194)</f>
        <v>2000</v>
      </c>
      <c r="D277" s="109">
        <f>SUM(D38+D194)</f>
        <v>1438</v>
      </c>
      <c r="E277" s="109">
        <f>SUM(E38+E194)</f>
        <v>2500</v>
      </c>
      <c r="F277" s="109">
        <f>SUM(F38+F194)</f>
        <v>2000</v>
      </c>
      <c r="G277" s="109"/>
    </row>
    <row r="278" spans="1:7" ht="12.75">
      <c r="A278" s="173" t="s">
        <v>280</v>
      </c>
      <c r="B278" s="109">
        <f>SUM(B39+B74+B85+B103+B108+B118+B123+B126+B132+B133+B140+B144+B151+B158+B166+B171+B187+B195+B205+B214+B217+B224+B248)</f>
        <v>663505</v>
      </c>
      <c r="C278" s="109">
        <f>SUM(C39+C74+C85+C103+C108+C118+C123+C126+C132+C133+C140+C144+C151+C158+C166+C171+C187+C195+C205+C214+C217+C224+C248)</f>
        <v>756562</v>
      </c>
      <c r="D278" s="109">
        <f>SUM(D39+D74+D85+D103+D108+D118+D123+D126+D132+D133+D140+D144+D151+D158+D166+D171+D187+D195+D205+D214+D217+D224+D248)</f>
        <v>482838</v>
      </c>
      <c r="E278" s="109">
        <f>SUM(E39+E74+E85+E103+E108+E118+E123+E126+E132+E133+E140+E144+E151+E158+E166+E171+E187+E195+E205+E214+E217+E224+E248)</f>
        <v>596166</v>
      </c>
      <c r="F278" s="109">
        <f>SUM(F39+F74+F85+F103+F108+F118+F123+F126+F132+F133+F140+F144+F151+F158+F166+F171+F187+F195+F205+F214+F217+F224+F248)</f>
        <v>584265</v>
      </c>
      <c r="G278" s="109"/>
    </row>
    <row r="279" spans="1:7" ht="12.75">
      <c r="A279" s="174" t="s">
        <v>281</v>
      </c>
      <c r="B279" s="139">
        <f>SUM(B262+B255+B218+B219+B220+B206+B188+B172+B173+B174+B175+B141+B134+B119+B109+B66)</f>
        <v>413399</v>
      </c>
      <c r="C279" s="139">
        <f>SUM(C262+C255+C218+C219+C220+C206+C188+C172+C173+C174+C175+C141+C134+C119+C109+C66)</f>
        <v>409000</v>
      </c>
      <c r="D279" s="139">
        <f>SUM(D262+D255+D218+D219+D220+D206+D188+D172+D173+D174+D175+D141+D134+D119+D109+D66)</f>
        <v>291194</v>
      </c>
      <c r="E279" s="139">
        <f>SUM(E262+E255+E218+E219+E220+E206+E188+E172+E173+E174+E175+E141+E134+E119+E109+E66)</f>
        <v>430265</v>
      </c>
      <c r="F279" s="139">
        <f>SUM(F262+F255+F218+F219+F220+F206+F188+F172+F173+F174+F175+F141+F134+F119+F109+F66)</f>
        <v>427965</v>
      </c>
      <c r="G279" s="139">
        <v>449165</v>
      </c>
    </row>
    <row r="280" spans="1:7" ht="15">
      <c r="A280" s="176" t="s">
        <v>92</v>
      </c>
      <c r="B280" s="151">
        <f>SUM(B269+B270+B271+B279)</f>
        <v>3028469</v>
      </c>
      <c r="C280" s="150">
        <f>SUM(C269+C270+C271+C279)</f>
        <v>3180682</v>
      </c>
      <c r="D280" s="151">
        <f>SUM(D269+D270+D271+D279)</f>
        <v>2116420</v>
      </c>
      <c r="E280" s="151">
        <f>SUM(E269+E270+E271+E279)</f>
        <v>3139740</v>
      </c>
      <c r="F280" s="151">
        <f>SUM(F269+F270+F271+F279)</f>
        <v>3195978</v>
      </c>
      <c r="G280" s="150">
        <f>SUM(G269:G279)</f>
        <v>4921473</v>
      </c>
    </row>
    <row r="281" spans="1:7" ht="15">
      <c r="A281" s="177"/>
      <c r="B281" s="150"/>
      <c r="C281" s="150"/>
      <c r="D281" s="150"/>
      <c r="E281" s="150"/>
      <c r="F281" s="150"/>
      <c r="G281" s="150"/>
    </row>
    <row r="282" spans="1:7" ht="15">
      <c r="A282" s="177"/>
      <c r="B282" s="150"/>
      <c r="C282" s="150"/>
      <c r="D282" s="150"/>
      <c r="E282" s="150"/>
      <c r="F282" s="150"/>
      <c r="G282" s="150"/>
    </row>
    <row r="283" spans="1:7" ht="12.75">
      <c r="A283" s="173"/>
      <c r="B283" s="109"/>
      <c r="C283" s="110"/>
      <c r="D283" s="109"/>
      <c r="E283" s="110"/>
      <c r="F283" s="110"/>
      <c r="G283" s="18"/>
    </row>
    <row r="284" spans="1:7" ht="15">
      <c r="A284" s="42" t="s">
        <v>283</v>
      </c>
      <c r="B284" s="43">
        <f>SUM(B285:B302)</f>
        <v>1796816</v>
      </c>
      <c r="C284" s="65">
        <f>SUM(C285:C302)</f>
        <v>188600</v>
      </c>
      <c r="D284" s="43">
        <f>SUM(D285:D302)</f>
        <v>63833</v>
      </c>
      <c r="E284" s="43">
        <f>SUM(E285:E302)</f>
        <v>100000</v>
      </c>
      <c r="F284" s="43">
        <f>SUM(F285:F302)</f>
        <v>100000</v>
      </c>
      <c r="G284" s="65">
        <v>15000</v>
      </c>
    </row>
    <row r="285" spans="1:7" ht="12.75">
      <c r="A285" s="38" t="s">
        <v>284</v>
      </c>
      <c r="B285" s="15">
        <v>17867</v>
      </c>
      <c r="C285" s="18">
        <v>10600</v>
      </c>
      <c r="D285" s="18">
        <v>2017</v>
      </c>
      <c r="E285" s="18">
        <v>13200</v>
      </c>
      <c r="F285" s="18">
        <v>13200</v>
      </c>
      <c r="G285" s="18">
        <v>4800</v>
      </c>
    </row>
    <row r="286" spans="1:7" ht="12.75">
      <c r="A286" s="38" t="s">
        <v>285</v>
      </c>
      <c r="B286" s="15">
        <v>1946</v>
      </c>
      <c r="C286" s="18">
        <v>2000</v>
      </c>
      <c r="D286" s="18">
        <v>0</v>
      </c>
      <c r="E286" s="18">
        <v>4000</v>
      </c>
      <c r="F286" s="18">
        <v>4000</v>
      </c>
      <c r="G286" s="18">
        <v>3400</v>
      </c>
    </row>
    <row r="287" spans="1:7" ht="12.75">
      <c r="A287" s="38" t="s">
        <v>286</v>
      </c>
      <c r="B287" s="15">
        <v>0</v>
      </c>
      <c r="C287" s="18">
        <v>20000</v>
      </c>
      <c r="D287" s="18">
        <v>0</v>
      </c>
      <c r="E287" s="18">
        <v>0</v>
      </c>
      <c r="F287" s="18">
        <v>0</v>
      </c>
      <c r="G287" s="18">
        <v>0</v>
      </c>
    </row>
    <row r="288" spans="1:7" ht="12.75">
      <c r="A288" s="38" t="s">
        <v>288</v>
      </c>
      <c r="B288" s="15">
        <v>544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</row>
    <row r="289" spans="1:7" ht="12.75">
      <c r="A289" s="178" t="s">
        <v>289</v>
      </c>
      <c r="B289" s="15">
        <v>45140</v>
      </c>
      <c r="C289" s="18">
        <v>90000</v>
      </c>
      <c r="D289" s="18">
        <v>0</v>
      </c>
      <c r="E289" s="18">
        <v>0</v>
      </c>
      <c r="F289" s="18">
        <v>0</v>
      </c>
      <c r="G289" s="18">
        <v>0</v>
      </c>
    </row>
    <row r="290" spans="1:7" ht="12.75">
      <c r="A290" s="179" t="s">
        <v>290</v>
      </c>
      <c r="B290" s="15">
        <v>10354</v>
      </c>
      <c r="C290" s="18">
        <v>0</v>
      </c>
      <c r="D290" s="18">
        <v>0</v>
      </c>
      <c r="E290" s="18">
        <v>0</v>
      </c>
      <c r="F290" s="18">
        <v>0</v>
      </c>
      <c r="G290" s="18">
        <v>0</v>
      </c>
    </row>
    <row r="291" spans="1:7" ht="12.75">
      <c r="A291" s="178" t="s">
        <v>291</v>
      </c>
      <c r="B291" s="15">
        <v>1486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</row>
    <row r="292" spans="1:7" ht="12.75">
      <c r="A292" s="38" t="s">
        <v>293</v>
      </c>
      <c r="B292" s="15">
        <v>0</v>
      </c>
      <c r="C292" s="18">
        <v>4000</v>
      </c>
      <c r="D292" s="18">
        <v>4000</v>
      </c>
      <c r="E292" s="18">
        <v>1800</v>
      </c>
      <c r="F292" s="18">
        <v>1800</v>
      </c>
      <c r="G292" s="18">
        <v>1800</v>
      </c>
    </row>
    <row r="293" spans="1:7" ht="12.75">
      <c r="A293" s="38" t="s">
        <v>294</v>
      </c>
      <c r="B293" s="15">
        <v>0</v>
      </c>
      <c r="C293" s="18">
        <v>0</v>
      </c>
      <c r="D293" s="18">
        <v>0</v>
      </c>
      <c r="E293" s="18">
        <v>5000</v>
      </c>
      <c r="F293" s="18">
        <v>5000</v>
      </c>
      <c r="G293" s="18">
        <v>5000</v>
      </c>
    </row>
    <row r="294" spans="1:7" ht="12.75">
      <c r="A294" s="28" t="s">
        <v>296</v>
      </c>
      <c r="B294" s="15">
        <v>0</v>
      </c>
      <c r="C294" s="18">
        <v>0</v>
      </c>
      <c r="D294" s="18">
        <v>0</v>
      </c>
      <c r="E294" s="18">
        <v>50000</v>
      </c>
      <c r="F294" s="18">
        <v>20000</v>
      </c>
      <c r="G294" s="18">
        <v>0</v>
      </c>
    </row>
    <row r="295" spans="1:7" ht="12.75">
      <c r="A295" s="180" t="s">
        <v>299</v>
      </c>
      <c r="B295" s="15">
        <v>0</v>
      </c>
      <c r="C295" s="18">
        <v>0</v>
      </c>
      <c r="D295" s="18">
        <v>0</v>
      </c>
      <c r="E295" s="18">
        <v>0</v>
      </c>
      <c r="F295" s="18">
        <v>30000</v>
      </c>
      <c r="G295" s="18">
        <v>0</v>
      </c>
    </row>
    <row r="296" spans="1:7" ht="12.75">
      <c r="A296" s="38" t="s">
        <v>301</v>
      </c>
      <c r="B296" s="15">
        <v>3246</v>
      </c>
      <c r="C296" s="18">
        <v>20000</v>
      </c>
      <c r="D296" s="18">
        <v>11179</v>
      </c>
      <c r="E296" s="18">
        <v>5000</v>
      </c>
      <c r="F296" s="18">
        <v>5000</v>
      </c>
      <c r="G296" s="18">
        <v>0</v>
      </c>
    </row>
    <row r="297" spans="1:7" ht="12.75">
      <c r="A297" s="38" t="s">
        <v>302</v>
      </c>
      <c r="B297" s="15">
        <v>20359</v>
      </c>
      <c r="C297" s="18">
        <v>0</v>
      </c>
      <c r="D297" s="18">
        <v>0</v>
      </c>
      <c r="E297" s="18">
        <v>21000</v>
      </c>
      <c r="F297" s="18">
        <v>21000</v>
      </c>
      <c r="G297" s="18">
        <v>0</v>
      </c>
    </row>
    <row r="298" spans="1:7" ht="12.75">
      <c r="A298" s="38" t="s">
        <v>303</v>
      </c>
      <c r="B298" s="15">
        <v>1888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</row>
    <row r="299" spans="1:7" ht="12.75">
      <c r="A299" s="26" t="s">
        <v>304</v>
      </c>
      <c r="B299" s="15">
        <v>2494</v>
      </c>
      <c r="C299" s="18">
        <v>0</v>
      </c>
      <c r="D299" s="18">
        <v>0</v>
      </c>
      <c r="E299" s="18">
        <v>0</v>
      </c>
      <c r="F299" s="18">
        <v>0</v>
      </c>
      <c r="G299" s="18">
        <v>0</v>
      </c>
    </row>
    <row r="300" spans="1:7" ht="12.75">
      <c r="A300" s="26" t="s">
        <v>306</v>
      </c>
      <c r="B300" s="15">
        <v>1644659</v>
      </c>
      <c r="C300" s="18">
        <v>42000</v>
      </c>
      <c r="D300" s="18">
        <v>46637</v>
      </c>
      <c r="E300" s="18">
        <v>0</v>
      </c>
      <c r="F300" s="18">
        <v>0</v>
      </c>
      <c r="G300" s="18">
        <v>0</v>
      </c>
    </row>
    <row r="301" spans="1:7" ht="12.75">
      <c r="A301" s="26" t="s">
        <v>307</v>
      </c>
      <c r="B301" s="15">
        <v>46833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</row>
    <row r="302" spans="1:7" ht="12.75">
      <c r="A302" s="38"/>
      <c r="B302" s="18"/>
      <c r="C302" s="18"/>
      <c r="D302" s="18"/>
      <c r="E302" s="18"/>
      <c r="F302" s="18"/>
      <c r="G302" s="18"/>
    </row>
    <row r="303" spans="1:7" ht="12.75">
      <c r="A303" s="182"/>
      <c r="B303" s="21"/>
      <c r="C303" s="21"/>
      <c r="D303" s="21"/>
      <c r="E303" s="21"/>
      <c r="F303" s="21"/>
      <c r="G303" s="21"/>
    </row>
    <row r="304" spans="1:7" ht="12.75">
      <c r="A304" s="182"/>
      <c r="B304" s="21"/>
      <c r="C304" s="21"/>
      <c r="D304" s="21"/>
      <c r="E304" s="21"/>
      <c r="F304" s="21"/>
      <c r="G304" s="21"/>
    </row>
    <row r="305" spans="1:7" ht="12.75">
      <c r="A305" s="182"/>
      <c r="B305" s="21"/>
      <c r="C305" s="21"/>
      <c r="D305" s="21"/>
      <c r="E305" s="21"/>
      <c r="F305" s="21"/>
      <c r="G305" s="21"/>
    </row>
    <row r="306" spans="1:7" ht="15">
      <c r="A306" s="184" t="s">
        <v>308</v>
      </c>
      <c r="B306" s="65">
        <f>SUM(B307+B321+B343)</f>
        <v>1520999</v>
      </c>
      <c r="C306" s="65">
        <f>SUM(C307+C321+C343)</f>
        <v>1487544</v>
      </c>
      <c r="D306" s="65">
        <f>SUM(D307+D321+D343)</f>
        <v>877444</v>
      </c>
      <c r="E306" s="65">
        <f>SUM(E307+E321+E343)</f>
        <v>1551253</v>
      </c>
      <c r="F306" s="65">
        <f>SUM(F307+F321+F343)</f>
        <v>1106000</v>
      </c>
      <c r="G306" s="65">
        <v>971000</v>
      </c>
    </row>
    <row r="307" spans="1:7" ht="12.75">
      <c r="A307" s="186" t="s">
        <v>309</v>
      </c>
      <c r="B307" s="187">
        <f>SUM(B308:B320)</f>
        <v>931226</v>
      </c>
      <c r="C307" s="21">
        <f>SUM(C308:C320)</f>
        <v>178000</v>
      </c>
      <c r="D307" s="187">
        <f>SUM(D308:D320)</f>
        <v>120033</v>
      </c>
      <c r="E307" s="187">
        <f>SUM(E308:E320)</f>
        <v>531253</v>
      </c>
      <c r="F307" s="187">
        <f>SUM(F308:F320)</f>
        <v>416000</v>
      </c>
      <c r="G307" s="21">
        <v>456000</v>
      </c>
    </row>
    <row r="308" spans="1:7" ht="12.75">
      <c r="A308" s="31" t="s">
        <v>310</v>
      </c>
      <c r="B308" s="15">
        <v>5745</v>
      </c>
      <c r="C308" s="18">
        <v>0</v>
      </c>
      <c r="D308" s="15"/>
      <c r="E308" s="15">
        <v>0</v>
      </c>
      <c r="F308" s="15"/>
      <c r="G308" s="18">
        <v>0</v>
      </c>
    </row>
    <row r="309" spans="1:7" ht="12.75">
      <c r="A309" s="188" t="s">
        <v>311</v>
      </c>
      <c r="B309" s="15">
        <v>3000</v>
      </c>
      <c r="C309" s="18">
        <v>0</v>
      </c>
      <c r="D309" s="15"/>
      <c r="E309" s="15">
        <v>0</v>
      </c>
      <c r="F309" s="15"/>
      <c r="G309" s="18">
        <v>0</v>
      </c>
    </row>
    <row r="310" spans="1:7" ht="12.75">
      <c r="A310" s="122" t="s">
        <v>106</v>
      </c>
      <c r="B310" s="15">
        <v>80874</v>
      </c>
      <c r="C310" s="18">
        <v>0</v>
      </c>
      <c r="D310" s="15"/>
      <c r="E310" s="15">
        <v>0</v>
      </c>
      <c r="F310" s="15"/>
      <c r="G310" s="18">
        <v>0</v>
      </c>
    </row>
    <row r="311" spans="1:7" ht="12.75">
      <c r="A311" s="34" t="s">
        <v>313</v>
      </c>
      <c r="B311" s="15">
        <v>258285</v>
      </c>
      <c r="C311" s="18">
        <v>0</v>
      </c>
      <c r="D311" s="15"/>
      <c r="E311" s="15">
        <v>0</v>
      </c>
      <c r="F311" s="15"/>
      <c r="G311" s="18">
        <v>0</v>
      </c>
    </row>
    <row r="312" spans="1:7" ht="12.75">
      <c r="A312" s="31" t="s">
        <v>314</v>
      </c>
      <c r="B312" s="15">
        <v>0</v>
      </c>
      <c r="C312" s="18">
        <v>6000</v>
      </c>
      <c r="D312" s="189">
        <v>0</v>
      </c>
      <c r="E312" s="15">
        <v>0</v>
      </c>
      <c r="F312" s="15">
        <v>6000</v>
      </c>
      <c r="G312" s="18">
        <v>6000</v>
      </c>
    </row>
    <row r="313" spans="1:7" ht="12.75">
      <c r="A313" s="193" t="s">
        <v>315</v>
      </c>
      <c r="B313" s="194">
        <v>0</v>
      </c>
      <c r="C313" s="290">
        <v>12000</v>
      </c>
      <c r="D313" s="193"/>
      <c r="E313" s="15">
        <v>0</v>
      </c>
      <c r="F313" s="15"/>
      <c r="G313" s="18">
        <v>0</v>
      </c>
    </row>
    <row r="314" spans="1:7" ht="12.75">
      <c r="A314" s="195" t="s">
        <v>316</v>
      </c>
      <c r="B314" s="18">
        <v>123267</v>
      </c>
      <c r="C314" s="18">
        <v>110000</v>
      </c>
      <c r="D314" s="18">
        <v>103422</v>
      </c>
      <c r="E314" s="18">
        <v>110000</v>
      </c>
      <c r="F314" s="18">
        <v>110000</v>
      </c>
      <c r="G314" s="18">
        <v>110000</v>
      </c>
    </row>
    <row r="315" spans="1:7" ht="12.75">
      <c r="A315" s="195" t="s">
        <v>319</v>
      </c>
      <c r="B315" s="18">
        <v>296120</v>
      </c>
      <c r="C315" s="18">
        <v>0</v>
      </c>
      <c r="D315" s="18"/>
      <c r="E315" s="18">
        <v>350591</v>
      </c>
      <c r="F315" s="18">
        <v>260000</v>
      </c>
      <c r="G315" s="18">
        <v>260000</v>
      </c>
    </row>
    <row r="316" spans="1:7" ht="12.75">
      <c r="A316" s="195" t="s">
        <v>320</v>
      </c>
      <c r="B316" s="18">
        <v>19880</v>
      </c>
      <c r="C316" s="18">
        <v>0</v>
      </c>
      <c r="D316" s="18"/>
      <c r="E316" s="18">
        <v>20662</v>
      </c>
      <c r="F316" s="18">
        <v>20000</v>
      </c>
      <c r="G316" s="18">
        <v>20000</v>
      </c>
    </row>
    <row r="317" spans="1:7" ht="12.75">
      <c r="A317" s="195" t="s">
        <v>321</v>
      </c>
      <c r="B317" s="18">
        <v>41890</v>
      </c>
      <c r="C317" s="18">
        <v>0</v>
      </c>
      <c r="D317" s="18"/>
      <c r="E317" s="18">
        <v>0</v>
      </c>
      <c r="F317" s="18">
        <v>0</v>
      </c>
      <c r="G317" s="18">
        <v>40000</v>
      </c>
    </row>
    <row r="318" spans="1:7" ht="12.75">
      <c r="A318" s="195" t="s">
        <v>324</v>
      </c>
      <c r="B318" s="18">
        <v>25239</v>
      </c>
      <c r="C318" s="18">
        <v>0</v>
      </c>
      <c r="D318" s="18"/>
      <c r="E318" s="18">
        <v>0</v>
      </c>
      <c r="F318" s="18">
        <v>0</v>
      </c>
      <c r="G318" s="18">
        <v>0</v>
      </c>
    </row>
    <row r="319" spans="1:7" ht="12.75">
      <c r="A319" s="196" t="s">
        <v>325</v>
      </c>
      <c r="B319" s="18">
        <v>33144</v>
      </c>
      <c r="C319" s="18">
        <v>50000</v>
      </c>
      <c r="D319" s="18">
        <v>16611</v>
      </c>
      <c r="E319" s="18">
        <v>30000</v>
      </c>
      <c r="F319" s="18">
        <v>10000</v>
      </c>
      <c r="G319" s="18">
        <v>10000</v>
      </c>
    </row>
    <row r="320" spans="1:7" ht="12.75">
      <c r="A320" s="196" t="s">
        <v>327</v>
      </c>
      <c r="B320" s="18">
        <v>43782</v>
      </c>
      <c r="C320" s="18">
        <v>0</v>
      </c>
      <c r="D320" s="18">
        <v>0</v>
      </c>
      <c r="E320" s="18">
        <v>20000</v>
      </c>
      <c r="F320" s="18">
        <v>10000</v>
      </c>
      <c r="G320" s="18">
        <v>10000</v>
      </c>
    </row>
    <row r="321" spans="1:7" ht="12.75">
      <c r="A321" s="186" t="s">
        <v>328</v>
      </c>
      <c r="B321" s="187">
        <f>SUM(B324:B342)</f>
        <v>472968</v>
      </c>
      <c r="C321" s="21">
        <f>SUM(C324:C342)</f>
        <v>1109544</v>
      </c>
      <c r="D321" s="187">
        <f>SUM(D324:D342)</f>
        <v>578587</v>
      </c>
      <c r="E321" s="187">
        <f>SUM(E322:E342)</f>
        <v>1020000</v>
      </c>
      <c r="F321" s="187">
        <f>SUM(F322:F342)</f>
        <v>650000</v>
      </c>
      <c r="G321" s="21">
        <v>475000</v>
      </c>
    </row>
    <row r="322" spans="1:7" ht="12.75">
      <c r="A322" s="38" t="s">
        <v>330</v>
      </c>
      <c r="B322" s="15">
        <v>0</v>
      </c>
      <c r="C322" s="18">
        <v>0</v>
      </c>
      <c r="D322" s="18">
        <v>0</v>
      </c>
      <c r="E322" s="18">
        <v>125000</v>
      </c>
      <c r="F322" s="18">
        <v>75000</v>
      </c>
      <c r="G322" s="18">
        <v>50000</v>
      </c>
    </row>
    <row r="323" spans="1:7" ht="12.75">
      <c r="A323" s="34" t="s">
        <v>313</v>
      </c>
      <c r="B323" s="18">
        <v>0</v>
      </c>
      <c r="C323" s="18">
        <v>0</v>
      </c>
      <c r="D323" s="18">
        <v>0</v>
      </c>
      <c r="E323" s="18">
        <v>250000</v>
      </c>
      <c r="F323" s="18">
        <v>200000</v>
      </c>
      <c r="G323" s="18">
        <v>200000</v>
      </c>
    </row>
    <row r="324" spans="1:7" ht="12.75">
      <c r="A324" s="28" t="s">
        <v>331</v>
      </c>
      <c r="B324" s="15">
        <v>30434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</row>
    <row r="325" spans="1:7" ht="12.75">
      <c r="A325" s="28" t="s">
        <v>332</v>
      </c>
      <c r="B325" s="15">
        <v>0</v>
      </c>
      <c r="C325" s="18">
        <v>178044</v>
      </c>
      <c r="D325" s="18">
        <v>64883</v>
      </c>
      <c r="E325" s="18">
        <v>190000</v>
      </c>
      <c r="F325" s="18">
        <v>0</v>
      </c>
      <c r="G325" s="18">
        <v>0</v>
      </c>
    </row>
    <row r="326" spans="1:7" ht="12.75">
      <c r="A326" s="28" t="s">
        <v>334</v>
      </c>
      <c r="B326" s="18">
        <v>84811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</row>
    <row r="327" spans="1:7" ht="12.75">
      <c r="A327" s="28" t="s">
        <v>336</v>
      </c>
      <c r="B327" s="18">
        <v>1517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</row>
    <row r="328" spans="1:7" ht="12.75">
      <c r="A328" s="28" t="s">
        <v>337</v>
      </c>
      <c r="B328" s="18">
        <v>15000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</row>
    <row r="329" spans="1:7" ht="12.75">
      <c r="A329" s="28" t="s">
        <v>338</v>
      </c>
      <c r="B329" s="18">
        <v>123421</v>
      </c>
      <c r="C329" s="18">
        <v>114000</v>
      </c>
      <c r="D329" s="18">
        <v>203151</v>
      </c>
      <c r="E329" s="18">
        <v>0</v>
      </c>
      <c r="F329" s="18">
        <v>0</v>
      </c>
      <c r="G329" s="18">
        <v>0</v>
      </c>
    </row>
    <row r="330" spans="1:7" ht="12.75">
      <c r="A330" s="28" t="s">
        <v>339</v>
      </c>
      <c r="B330" s="18">
        <v>0</v>
      </c>
      <c r="C330" s="18">
        <v>8200</v>
      </c>
      <c r="D330" s="18">
        <v>0</v>
      </c>
      <c r="E330" s="18">
        <v>0</v>
      </c>
      <c r="F330" s="18">
        <v>0</v>
      </c>
      <c r="G330" s="18">
        <v>0</v>
      </c>
    </row>
    <row r="331" spans="1:7" ht="12.75">
      <c r="A331" s="33" t="s">
        <v>341</v>
      </c>
      <c r="B331" s="198">
        <v>148394</v>
      </c>
      <c r="C331" s="247">
        <v>32300</v>
      </c>
      <c r="D331" s="198">
        <v>32291</v>
      </c>
      <c r="E331" s="198">
        <v>0</v>
      </c>
      <c r="F331" s="198">
        <v>0</v>
      </c>
      <c r="G331" s="247">
        <v>0</v>
      </c>
    </row>
    <row r="332" spans="1:7" ht="12.75">
      <c r="A332" s="28" t="s">
        <v>342</v>
      </c>
      <c r="B332" s="198">
        <v>0</v>
      </c>
      <c r="C332" s="247">
        <v>7000</v>
      </c>
      <c r="D332" s="198">
        <v>1700</v>
      </c>
      <c r="E332" s="198">
        <v>0</v>
      </c>
      <c r="F332" s="198">
        <v>0</v>
      </c>
      <c r="G332" s="247">
        <v>0</v>
      </c>
    </row>
    <row r="333" spans="1:7" ht="12.75">
      <c r="A333" s="28" t="s">
        <v>343</v>
      </c>
      <c r="B333" s="18">
        <v>67735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</row>
    <row r="334" spans="1:7" ht="12.75">
      <c r="A334" s="180" t="s">
        <v>344</v>
      </c>
      <c r="B334" s="18">
        <v>0</v>
      </c>
      <c r="C334" s="18">
        <v>250000</v>
      </c>
      <c r="D334" s="18">
        <v>0</v>
      </c>
      <c r="E334" s="18">
        <v>0</v>
      </c>
      <c r="F334" s="18">
        <v>100000</v>
      </c>
      <c r="G334" s="18">
        <v>0</v>
      </c>
    </row>
    <row r="335" spans="1:7" ht="12.75">
      <c r="A335" s="28" t="s">
        <v>345</v>
      </c>
      <c r="B335" s="18">
        <v>0</v>
      </c>
      <c r="C335" s="18">
        <v>315000</v>
      </c>
      <c r="D335" s="18">
        <v>231522</v>
      </c>
      <c r="E335" s="18">
        <v>0</v>
      </c>
      <c r="F335" s="18">
        <v>0</v>
      </c>
      <c r="G335" s="18">
        <v>0</v>
      </c>
    </row>
    <row r="336" spans="1:7" ht="12.75">
      <c r="A336" s="200" t="s">
        <v>320</v>
      </c>
      <c r="B336" s="18">
        <v>0</v>
      </c>
      <c r="C336" s="18">
        <v>20000</v>
      </c>
      <c r="D336" s="18">
        <v>14979</v>
      </c>
      <c r="E336" s="18">
        <v>0</v>
      </c>
      <c r="F336" s="18">
        <v>0</v>
      </c>
      <c r="G336" s="18">
        <v>0</v>
      </c>
    </row>
    <row r="337" spans="1:7" ht="12.75">
      <c r="A337" s="200" t="s">
        <v>321</v>
      </c>
      <c r="B337" s="18">
        <v>0</v>
      </c>
      <c r="C337" s="18">
        <v>55000</v>
      </c>
      <c r="D337" s="18">
        <v>0</v>
      </c>
      <c r="E337" s="18">
        <v>50000</v>
      </c>
      <c r="F337" s="18">
        <v>50000</v>
      </c>
      <c r="G337" s="18">
        <v>0</v>
      </c>
    </row>
    <row r="338" spans="1:7" ht="12.75">
      <c r="A338" s="201" t="s">
        <v>347</v>
      </c>
      <c r="B338" s="18">
        <v>0</v>
      </c>
      <c r="C338" s="18">
        <v>0</v>
      </c>
      <c r="D338" s="18">
        <v>0</v>
      </c>
      <c r="E338" s="18">
        <v>280000</v>
      </c>
      <c r="F338" s="18">
        <v>180000</v>
      </c>
      <c r="G338" s="18">
        <v>180000</v>
      </c>
    </row>
    <row r="339" spans="1:7" ht="12.75">
      <c r="A339" s="201" t="s">
        <v>348</v>
      </c>
      <c r="B339" s="18">
        <v>0</v>
      </c>
      <c r="C339" s="18">
        <v>0</v>
      </c>
      <c r="D339" s="18">
        <v>0</v>
      </c>
      <c r="E339" s="18">
        <v>25000</v>
      </c>
      <c r="F339" s="18">
        <v>25000</v>
      </c>
      <c r="G339" s="18">
        <v>25000</v>
      </c>
    </row>
    <row r="340" spans="1:7" ht="12.75">
      <c r="A340" s="28" t="s">
        <v>349</v>
      </c>
      <c r="B340" s="18">
        <v>1656</v>
      </c>
      <c r="C340" s="18">
        <v>25000</v>
      </c>
      <c r="D340" s="18">
        <v>0</v>
      </c>
      <c r="E340" s="18">
        <v>0</v>
      </c>
      <c r="F340" s="18">
        <v>0</v>
      </c>
      <c r="G340" s="18">
        <v>0</v>
      </c>
    </row>
    <row r="341" spans="1:7" ht="12.75">
      <c r="A341" s="28" t="s">
        <v>350</v>
      </c>
      <c r="B341" s="18">
        <v>0</v>
      </c>
      <c r="C341" s="18">
        <v>80000</v>
      </c>
      <c r="D341" s="18">
        <v>24929</v>
      </c>
      <c r="E341" s="18">
        <v>50000</v>
      </c>
      <c r="F341" s="18">
        <v>10000</v>
      </c>
      <c r="G341" s="18">
        <v>10000</v>
      </c>
    </row>
    <row r="342" spans="1:7" ht="12.75">
      <c r="A342" s="28" t="s">
        <v>351</v>
      </c>
      <c r="B342" s="18">
        <v>0</v>
      </c>
      <c r="C342" s="18">
        <v>25000</v>
      </c>
      <c r="D342" s="18">
        <v>5132</v>
      </c>
      <c r="E342" s="18">
        <v>50000</v>
      </c>
      <c r="F342" s="18">
        <v>10000</v>
      </c>
      <c r="G342" s="18">
        <v>10000</v>
      </c>
    </row>
    <row r="343" spans="1:7" ht="12.75">
      <c r="A343" s="203" t="s">
        <v>352</v>
      </c>
      <c r="B343" s="187">
        <f>SUM(B344:B345)</f>
        <v>116805</v>
      </c>
      <c r="C343" s="21">
        <f>SUM(C344:C345)</f>
        <v>200000</v>
      </c>
      <c r="D343" s="187">
        <f>SUM(D344:D345)</f>
        <v>178824</v>
      </c>
      <c r="E343" s="187">
        <f>SUM(E344:E345)</f>
        <v>0</v>
      </c>
      <c r="F343" s="187">
        <f>SUM(F344:F345)</f>
        <v>40000</v>
      </c>
      <c r="G343" s="21">
        <v>40000</v>
      </c>
    </row>
    <row r="344" spans="1:7" ht="12.75">
      <c r="A344" s="204" t="s">
        <v>353</v>
      </c>
      <c r="B344" s="18">
        <v>116805</v>
      </c>
      <c r="C344" s="18">
        <v>0</v>
      </c>
      <c r="D344" s="18">
        <v>0</v>
      </c>
      <c r="E344" s="18">
        <v>0</v>
      </c>
      <c r="F344" s="18">
        <v>10000</v>
      </c>
      <c r="G344" s="18">
        <v>10000</v>
      </c>
    </row>
    <row r="345" spans="1:7" ht="12.75">
      <c r="A345" s="31" t="s">
        <v>354</v>
      </c>
      <c r="B345" s="18">
        <v>0</v>
      </c>
      <c r="C345" s="18">
        <v>200000</v>
      </c>
      <c r="D345" s="18">
        <v>178824</v>
      </c>
      <c r="E345" s="18">
        <v>0</v>
      </c>
      <c r="F345" s="18">
        <v>30000</v>
      </c>
      <c r="G345" s="18">
        <v>30000</v>
      </c>
    </row>
    <row r="346" spans="1:7" ht="12.75">
      <c r="A346" s="31"/>
      <c r="B346" s="18"/>
      <c r="C346" s="18"/>
      <c r="D346" s="18"/>
      <c r="E346" s="18"/>
      <c r="F346" s="18"/>
      <c r="G346" s="18"/>
    </row>
    <row r="347" spans="1:7" ht="12.75">
      <c r="A347" s="31"/>
      <c r="B347" s="18"/>
      <c r="C347" s="18"/>
      <c r="D347" s="18"/>
      <c r="E347" s="18"/>
      <c r="F347" s="18"/>
      <c r="G347" s="18"/>
    </row>
    <row r="348" spans="1:7" ht="12.75">
      <c r="A348" s="31"/>
      <c r="B348" s="18"/>
      <c r="C348" s="18"/>
      <c r="D348" s="18"/>
      <c r="E348" s="18"/>
      <c r="F348" s="18"/>
      <c r="G348" s="18"/>
    </row>
    <row r="349" spans="1:7" ht="12.75">
      <c r="A349" s="31"/>
      <c r="B349" s="18"/>
      <c r="C349" s="18"/>
      <c r="D349" s="18"/>
      <c r="E349" s="18"/>
      <c r="F349" s="18"/>
      <c r="G349" s="18"/>
    </row>
    <row r="350" spans="1:7" ht="12.75">
      <c r="A350" s="164"/>
      <c r="B350" s="96"/>
      <c r="C350" s="291"/>
      <c r="D350" s="96"/>
      <c r="E350" s="87"/>
      <c r="F350" s="87"/>
      <c r="G350" s="18"/>
    </row>
    <row r="351" spans="1:7" ht="12.75">
      <c r="A351" s="164"/>
      <c r="B351" s="96"/>
      <c r="C351" s="291"/>
      <c r="D351" s="96"/>
      <c r="E351" s="87"/>
      <c r="F351" s="87"/>
      <c r="G351" s="18"/>
    </row>
    <row r="352" spans="1:7" ht="15">
      <c r="A352" s="164"/>
      <c r="B352" s="96">
        <f>SUM(B70+B74+B80+B91+B97+B112+B121+B130+B137+B144+B151+B156+B162+B170+B179+B191+B199+B210+B215+B221+B230+B259)</f>
        <v>3028469</v>
      </c>
      <c r="C352" s="96">
        <f>SUM(C70+C74+C80+C91+C97+C112+C121+C130+C137+C144+C151+C156+C162+C170+C179+C191+C199+C210+C215+C221+C230+C259)</f>
        <v>3180682</v>
      </c>
      <c r="D352" s="96">
        <f>SUM(D70+D74+D80+D91+D97+D112+D121+D130+D137+D144+D151+D156+D162+D170+D179+D191+D199+D210+D215+D221+D230+D259)</f>
        <v>2116420</v>
      </c>
      <c r="E352" s="96">
        <f>SUM(E70+E74+E80+E91+E97+E112+E121+E130+E137+E144+E151+E156+E162+E170+E179+E191+E199+E210+E215+E221+E230+E259)</f>
        <v>3139740</v>
      </c>
      <c r="F352" s="96">
        <f>SUM(F70+F74+F80+F91+F97+F112+F121+F130+F137+F144+F151+F156+F162+F170+F179+F191+F199+F210+F215+F221+F230+F259)</f>
        <v>3195978</v>
      </c>
      <c r="G352" s="150">
        <v>5159988</v>
      </c>
    </row>
    <row r="353" spans="1:7" ht="12.75">
      <c r="A353" s="81"/>
      <c r="B353" s="101">
        <v>2228414</v>
      </c>
      <c r="C353" s="101">
        <v>2160979</v>
      </c>
      <c r="D353" s="139">
        <v>1546676</v>
      </c>
      <c r="E353" s="101">
        <v>2186700</v>
      </c>
      <c r="F353" s="101">
        <v>2186700</v>
      </c>
      <c r="G353" s="21">
        <v>2186700</v>
      </c>
    </row>
    <row r="354" spans="1:7" ht="12.75">
      <c r="A354" s="164"/>
      <c r="B354" s="96">
        <f>SUM(B284)</f>
        <v>1796816</v>
      </c>
      <c r="C354" s="96">
        <f>SUM(C284)</f>
        <v>188600</v>
      </c>
      <c r="D354" s="96">
        <f>SUM(D284)</f>
        <v>63833</v>
      </c>
      <c r="E354" s="96">
        <f>SUM(E284)</f>
        <v>100000</v>
      </c>
      <c r="F354" s="96">
        <f>SUM(F284)</f>
        <v>100000</v>
      </c>
      <c r="G354" s="96">
        <v>15000</v>
      </c>
    </row>
    <row r="355" spans="1:7" ht="13.5" thickBot="1">
      <c r="A355" s="209"/>
      <c r="B355" s="210">
        <f>SUM(B306)</f>
        <v>1520999</v>
      </c>
      <c r="C355" s="210">
        <f>SUM(C306)</f>
        <v>1487544</v>
      </c>
      <c r="D355" s="210">
        <f>SUM(D306)</f>
        <v>877444</v>
      </c>
      <c r="E355" s="210">
        <f>SUM(E306)</f>
        <v>1551253</v>
      </c>
      <c r="F355" s="210">
        <f>SUM(F306)</f>
        <v>1106000</v>
      </c>
      <c r="G355" s="210">
        <v>971000</v>
      </c>
    </row>
    <row r="356" spans="1:7" ht="15.75" thickTop="1">
      <c r="A356" s="214"/>
      <c r="B356" s="215">
        <f aca="true" t="shared" si="13" ref="B356:G356">SUM(B352:B355)</f>
        <v>8574698</v>
      </c>
      <c r="C356" s="248">
        <f t="shared" si="13"/>
        <v>7017805</v>
      </c>
      <c r="D356" s="215">
        <f t="shared" si="13"/>
        <v>4604373</v>
      </c>
      <c r="E356" s="215">
        <f t="shared" si="13"/>
        <v>6977693</v>
      </c>
      <c r="F356" s="215">
        <f t="shared" si="13"/>
        <v>6588678</v>
      </c>
      <c r="G356" s="248">
        <f t="shared" si="13"/>
        <v>8332688</v>
      </c>
    </row>
    <row r="357" spans="1:7" ht="12.75">
      <c r="A357" s="164"/>
      <c r="B357" s="96"/>
      <c r="C357" s="291"/>
      <c r="D357" s="96"/>
      <c r="E357" s="87"/>
      <c r="F357" s="87"/>
      <c r="G357" s="18"/>
    </row>
    <row r="358" spans="1:7" ht="12.75">
      <c r="A358" s="164"/>
      <c r="B358" s="96"/>
      <c r="C358" s="291"/>
      <c r="D358" s="96"/>
      <c r="E358" s="87"/>
      <c r="F358" s="87"/>
      <c r="G358" s="18"/>
    </row>
    <row r="359" spans="1:7" ht="12.75">
      <c r="A359" s="164"/>
      <c r="B359" s="96"/>
      <c r="C359" s="291"/>
      <c r="D359" s="96"/>
      <c r="E359" s="87"/>
      <c r="F359" s="87"/>
      <c r="G359" s="18"/>
    </row>
    <row r="360" spans="1:7" ht="12.75">
      <c r="A360" s="164"/>
      <c r="B360" s="96"/>
      <c r="C360" s="291"/>
      <c r="D360" s="96"/>
      <c r="E360" s="87"/>
      <c r="F360" s="87"/>
      <c r="G360" s="18"/>
    </row>
    <row r="361" spans="1:7" ht="15">
      <c r="A361" s="221"/>
      <c r="B361" s="222"/>
      <c r="C361" s="292"/>
      <c r="D361" s="222"/>
      <c r="E361" s="223"/>
      <c r="F361" s="223"/>
      <c r="G361" s="249"/>
    </row>
    <row r="362" spans="1:7" ht="12.75">
      <c r="A362" s="164"/>
      <c r="B362" s="96"/>
      <c r="C362" s="291"/>
      <c r="D362" s="96"/>
      <c r="E362" s="87"/>
      <c r="F362" s="87"/>
      <c r="G362" s="18"/>
    </row>
    <row r="363" spans="1:7" ht="12.75">
      <c r="A363" s="225" t="s">
        <v>361</v>
      </c>
      <c r="B363" s="139">
        <f>SUM(B27+B29+B52+B54+B67+B294+B313+B324)</f>
        <v>30434</v>
      </c>
      <c r="C363" s="139">
        <f>SUM(C27+C29+C52+C54+C67+C294+C313+C324)</f>
        <v>12000</v>
      </c>
      <c r="D363" s="139">
        <f>SUM(D27+D29+D52+D54+D67+D294+D313+D324)</f>
        <v>0</v>
      </c>
      <c r="E363" s="139">
        <f>SUM(E27+E29+E52+E54+E67+E294+E313+E324)</f>
        <v>50000</v>
      </c>
      <c r="F363" s="139">
        <f>SUM(F27+F29+F52+F54+F67+F294+F313+F324)</f>
        <v>20000</v>
      </c>
      <c r="G363" s="139"/>
    </row>
    <row r="364" spans="1:7" ht="12.75">
      <c r="A364" s="225" t="s">
        <v>363</v>
      </c>
      <c r="B364" s="139">
        <f>SUM(B30+B46+B64+B72+B73)</f>
        <v>56472</v>
      </c>
      <c r="C364" s="139">
        <f>SUM(C30+C46+C64+C72+C73)</f>
        <v>0</v>
      </c>
      <c r="D364" s="139">
        <f>SUM(D30+D46+D64+D72+D73)</f>
        <v>32607</v>
      </c>
      <c r="E364" s="139">
        <f>SUM(E30+E46+E64+E72+E73)</f>
        <v>2500</v>
      </c>
      <c r="F364" s="139">
        <f>SUM(F30+F46+F64+F72+F73)</f>
        <v>2500</v>
      </c>
      <c r="G364" s="139"/>
    </row>
    <row r="365" spans="1:7" ht="12.75">
      <c r="A365" s="225" t="s">
        <v>365</v>
      </c>
      <c r="B365" s="139">
        <f>SUM(B112+B144+B151+B288+B318)</f>
        <v>290561</v>
      </c>
      <c r="C365" s="139">
        <f>SUM(C112+C144+C151+C288+C318)</f>
        <v>232495</v>
      </c>
      <c r="D365" s="139">
        <f>SUM(D112+D144+D151+D288+D318)</f>
        <v>168776</v>
      </c>
      <c r="E365" s="139">
        <f>SUM(E112+E144+E151+E288+E318)</f>
        <v>232345</v>
      </c>
      <c r="F365" s="139">
        <f>SUM(F112+F144+F151+F288+F318)</f>
        <v>235115</v>
      </c>
      <c r="G365" s="139"/>
    </row>
    <row r="366" spans="1:7" ht="12.75">
      <c r="A366" s="225" t="s">
        <v>367</v>
      </c>
      <c r="B366" s="139">
        <f>SUM(B80+B292+B293)</f>
        <v>25448</v>
      </c>
      <c r="C366" s="139">
        <f>SUM(C80+C292+C293)</f>
        <v>27046</v>
      </c>
      <c r="D366" s="139">
        <f>SUM(D80+D292+D293)</f>
        <v>22185</v>
      </c>
      <c r="E366" s="139">
        <f>SUM(E80+E292+E293)</f>
        <v>38646</v>
      </c>
      <c r="F366" s="139">
        <f>SUM(F80+F292+F293)</f>
        <v>29800</v>
      </c>
      <c r="G366" s="139"/>
    </row>
    <row r="367" spans="1:7" ht="12.75">
      <c r="A367" s="226" t="s">
        <v>369</v>
      </c>
      <c r="B367" s="21">
        <f>SUM(B6+B7+B8+B9+B11+B12+B20+B21+B22+B23+B24+B25+B26+B28+B31+B32+B33+B38+B40+B41+B42+B43+B44+B45+B47+B48+B49+B50+B51+B53+B55+B56+B57+B58+B59+B60+B61+B62+B63+B65+B68+B69+B285+B286+B287+B289+B290+B291+B297+B308+B309+B312+B322+B329)</f>
        <v>229318</v>
      </c>
      <c r="C367" s="21">
        <f>SUM(C6+C7+C8+C9+C11+C12+C20+C21+C22+C23+C24+C25+C26+C28+C31+C32+C33+C38+C40+C41+C42+C43+C44+C45+C47+C48+C49+C50+C51+C53+C55+C56+C57+C58+C59+C60+C61+C62+C63+C65+C68+C69+C285+C286+C287+C289+C290+C291+C297+C308+C309+C312+C322+C329)</f>
        <v>242600</v>
      </c>
      <c r="D367" s="21">
        <f>SUM(D6+D7+D8+D9+D11+D12+D20+D21+D22+D23+D24+D25+D26+D28+D31+D32+D33+D38+D40+D41+D42+D43+D44+D45+D47+D48+D49+D50+D51+D53+D55+D56+D57+D58+D59+D60+D61+D62+D63+D65+D68+D69+D285+D286+D287+D289+D290+D291+D297+D308+D309+D312+D322+D329)</f>
        <v>205168</v>
      </c>
      <c r="E367" s="21">
        <f>SUM(E6+E7+E8+E9+E11+E12+E20+E21+E22+E23+E24+E25+E26+E28+E31+E32+E33+E38+E40+E41+E42+E43+E44+E45+E47+E48+E49+E50+E51+E53+E55+E56+E57+E58+E59+E60+E61+E62+E63+E65+E68+E69+E285+E286+E287+E289+E290+E291+E297+E308+E309+E312+E322+E329)</f>
        <v>163200</v>
      </c>
      <c r="F367" s="21">
        <f>SUM(F6+F7+F8+F9+F11+F12+F20+F21+F22+F23+F24+F25+F26+F28+F31+F32+F33+F38+F40+F41+F42+F43+F44+F45+F47+F48+F49+F50+F51+F53+F55+F56+F57+F58+F59+F60+F61+F62+F63+F65+F68+F69+F285+F286+F287+F289+F290+F291+F297+F308+F309+F312+F322+F329)</f>
        <v>119200</v>
      </c>
      <c r="G367" s="21"/>
    </row>
    <row r="368" spans="1:7" ht="12.75">
      <c r="A368" s="225" t="s">
        <v>371</v>
      </c>
      <c r="B368" s="139">
        <f>SUM(B91+B310+B311+B323+B325+B326+B327+B344+B345)</f>
        <v>578060</v>
      </c>
      <c r="C368" s="139">
        <f>SUM(C91+C310+C311+C323+C325+C326+C327+C344+C345)</f>
        <v>448044</v>
      </c>
      <c r="D368" s="139">
        <f>SUM(D91+D310+D311+D323+D325+D326+D327+D344+D345)</f>
        <v>297051</v>
      </c>
      <c r="E368" s="139">
        <f>SUM(E91+E310+E311+E323+E325+E326+E327+E344+E345)</f>
        <v>540000</v>
      </c>
      <c r="F368" s="139">
        <f>SUM(F91+F310+F311+F323+F325+F326+F327+F344+F345)</f>
        <v>444000</v>
      </c>
      <c r="G368" s="139"/>
    </row>
    <row r="369" spans="1:7" ht="12.75">
      <c r="A369" s="225" t="s">
        <v>373</v>
      </c>
      <c r="B369" s="139">
        <f>SUM(B199+B210+B215+B221+B230+B259+B298+B299+B319+B320+B338+B339+B340+B341+B342+B353)</f>
        <v>4268793</v>
      </c>
      <c r="C369" s="139">
        <f>SUM(C199+C210+C215+C221+C230+C259+C298+C299+C319+C320+C338+C339+C340+C341+C342+C353)</f>
        <v>4326260</v>
      </c>
      <c r="D369" s="139">
        <f>SUM(D199+D210+D215+D221+D230+D259+D298+D299+D319+D320+D338+D339+D340+D341+D342+D353)</f>
        <v>2904613</v>
      </c>
      <c r="E369" s="139">
        <f>SUM(E199+E210+E215+E221+E230+E259+E298+E299+E319+E320+E338+E339+E340+E341+E342+E353)</f>
        <v>4588700</v>
      </c>
      <c r="F369" s="139">
        <f>SUM(F199+F210+F215+F221+F230+F259+F298+F299+F319+F320+F338+F339+F340+F341+F342+F353)</f>
        <v>4405664</v>
      </c>
      <c r="G369" s="139"/>
    </row>
    <row r="370" spans="1:7" ht="12.75">
      <c r="A370" s="225" t="s">
        <v>375</v>
      </c>
      <c r="B370" s="139">
        <f>SUM(B130+B315+B316+B317+B328+B335+B336+B337)</f>
        <v>406988</v>
      </c>
      <c r="C370" s="139">
        <f>SUM(C130+C315+C316+C317+C328+C335+C336+C337)</f>
        <v>404320</v>
      </c>
      <c r="D370" s="139">
        <f>SUM(D130+D315+D316+D317+D328+D335+D336+D337)</f>
        <v>255263</v>
      </c>
      <c r="E370" s="139">
        <f>SUM(E130+E315+E316+E317+E328+E335+E336+E337)</f>
        <v>441253</v>
      </c>
      <c r="F370" s="139">
        <f>SUM(F130+F315+F316+F317+F328+F335+F336+F337)</f>
        <v>345000</v>
      </c>
      <c r="G370" s="139"/>
    </row>
    <row r="371" spans="1:7" ht="12.75">
      <c r="A371" s="225" t="s">
        <v>377</v>
      </c>
      <c r="B371" s="139">
        <f>SUM(B137+B295+B301+B332+B333+B334)</f>
        <v>133321</v>
      </c>
      <c r="C371" s="139">
        <f>SUM(C137+C295+C301+C332+C333+C334)</f>
        <v>270800</v>
      </c>
      <c r="D371" s="139">
        <f>SUM(D137+D295+D301+D332+D333+D334)</f>
        <v>3250</v>
      </c>
      <c r="E371" s="139">
        <f>SUM(E137+E295+E301+E332+E333+E334)</f>
        <v>6800</v>
      </c>
      <c r="F371" s="139">
        <f>SUM(F137+F295+F301+F332+F333+F334)</f>
        <v>140000</v>
      </c>
      <c r="G371" s="139"/>
    </row>
    <row r="372" spans="1:7" ht="12.75">
      <c r="A372" s="225" t="s">
        <v>379</v>
      </c>
      <c r="B372" s="139">
        <f>SUM(B97+B296+B314)</f>
        <v>407693</v>
      </c>
      <c r="C372" s="139">
        <f>SUM(C97+C296+C314)</f>
        <v>451200</v>
      </c>
      <c r="D372" s="139">
        <f>SUM(D97+D296+D314)</f>
        <v>295829</v>
      </c>
      <c r="E372" s="139">
        <f>SUM(E97+E296+E314)</f>
        <v>498274</v>
      </c>
      <c r="F372" s="139">
        <f>SUM(F97+F296+F314)</f>
        <v>436319</v>
      </c>
      <c r="G372" s="139"/>
    </row>
    <row r="373" spans="1:7" ht="12.75">
      <c r="A373" s="225" t="s">
        <v>381</v>
      </c>
      <c r="B373" s="139">
        <f>SUM(B121+B300+B331)</f>
        <v>1958269</v>
      </c>
      <c r="C373" s="139">
        <f>SUM(C121+C300+C330+C331)</f>
        <v>414500</v>
      </c>
      <c r="D373" s="139">
        <f>SUM(D121+D300+D331)</f>
        <v>270993</v>
      </c>
      <c r="E373" s="139">
        <f>SUM(E121+E300+E331)</f>
        <v>203500</v>
      </c>
      <c r="F373" s="139">
        <f>SUM(F121+F300+F331)</f>
        <v>201500</v>
      </c>
      <c r="G373" s="139"/>
    </row>
    <row r="374" spans="1:7" ht="12.75">
      <c r="A374" s="229" t="s">
        <v>383</v>
      </c>
      <c r="B374" s="230">
        <f>SUM(B156+B162+B170+B179+B191)</f>
        <v>189341</v>
      </c>
      <c r="C374" s="230">
        <f>SUM(C156+C162+C170+C179+C191)</f>
        <v>188540</v>
      </c>
      <c r="D374" s="230">
        <f>SUM(D156+D162+D170+D179+D191)</f>
        <v>148638</v>
      </c>
      <c r="E374" s="230">
        <f>SUM(E156+E162+E170+E179+E191)</f>
        <v>212475</v>
      </c>
      <c r="F374" s="230">
        <f>SUM(F156+F162+F170+F179+F191)</f>
        <v>209580</v>
      </c>
      <c r="G374" s="230"/>
    </row>
    <row r="375" spans="1:7" ht="12.75">
      <c r="A375" s="233"/>
      <c r="B375" s="234">
        <f>SUM(B363:B374)</f>
        <v>8574698</v>
      </c>
      <c r="C375" s="250">
        <f>SUM(C363:C374)</f>
        <v>7017805</v>
      </c>
      <c r="D375" s="234">
        <f>SUM(D363:D374)</f>
        <v>4604373</v>
      </c>
      <c r="E375" s="234">
        <f>SUM(E363:E374)</f>
        <v>6977693</v>
      </c>
      <c r="F375" s="234">
        <f>SUM(F363:F374)</f>
        <v>6588678</v>
      </c>
      <c r="G375" s="250"/>
    </row>
    <row r="376" spans="1:7" ht="12.75">
      <c r="A376" s="164"/>
      <c r="B376" s="96"/>
      <c r="C376" s="291"/>
      <c r="D376" s="96"/>
      <c r="E376" s="87"/>
      <c r="F376" s="87"/>
      <c r="G376" s="18"/>
    </row>
    <row r="377" spans="1:7" ht="12.75">
      <c r="A377" s="164"/>
      <c r="B377" s="96"/>
      <c r="C377" s="291"/>
      <c r="D377" s="96"/>
      <c r="E377" s="87"/>
      <c r="F377" s="87"/>
      <c r="G377" s="18"/>
    </row>
    <row r="378" spans="1:7" ht="12.75">
      <c r="A378" s="164"/>
      <c r="B378" s="96"/>
      <c r="C378" s="291"/>
      <c r="D378" s="96"/>
      <c r="E378" s="87"/>
      <c r="F378" s="87"/>
      <c r="G378" s="18"/>
    </row>
    <row r="379" spans="1:7" ht="12.75">
      <c r="A379" s="164"/>
      <c r="B379" s="96"/>
      <c r="C379" s="291"/>
      <c r="D379" s="96"/>
      <c r="E379" s="87"/>
      <c r="F379" s="87"/>
      <c r="G379" s="18"/>
    </row>
    <row r="380" spans="1:7" ht="12.75">
      <c r="A380" s="164"/>
      <c r="B380" s="96"/>
      <c r="C380" s="291"/>
      <c r="D380" s="96"/>
      <c r="E380" s="87"/>
      <c r="F380" s="87"/>
      <c r="G380" s="18"/>
    </row>
    <row r="381" spans="1:7" ht="12.75">
      <c r="A381" s="164"/>
      <c r="B381" s="96"/>
      <c r="C381" s="291"/>
      <c r="D381" s="96"/>
      <c r="E381" s="87"/>
      <c r="F381" s="87"/>
      <c r="G381" s="18"/>
    </row>
    <row r="382" spans="1:7" ht="12.75">
      <c r="A382" s="164"/>
      <c r="B382" s="96"/>
      <c r="C382" s="291"/>
      <c r="D382" s="96"/>
      <c r="E382" s="87"/>
      <c r="F382" s="87"/>
      <c r="G382" s="18"/>
    </row>
    <row r="383" spans="1:7" ht="12.75">
      <c r="A383" s="164"/>
      <c r="B383" s="96"/>
      <c r="C383" s="291"/>
      <c r="D383" s="96"/>
      <c r="E383" s="87"/>
      <c r="F383" s="87"/>
      <c r="G383" s="18"/>
    </row>
    <row r="384" spans="1:7" ht="12.75">
      <c r="A384" s="164"/>
      <c r="B384" s="96"/>
      <c r="C384" s="291"/>
      <c r="D384" s="96"/>
      <c r="E384" s="87"/>
      <c r="F384" s="87"/>
      <c r="G384" s="18"/>
    </row>
    <row r="385" spans="1:7" ht="12.75">
      <c r="A385" s="164"/>
      <c r="B385" s="96"/>
      <c r="C385" s="291"/>
      <c r="D385" s="96"/>
      <c r="E385" s="87"/>
      <c r="F385" s="87"/>
      <c r="G385" s="18"/>
    </row>
    <row r="386" spans="1:7" ht="12.75">
      <c r="A386" s="164"/>
      <c r="B386" s="96"/>
      <c r="C386" s="291"/>
      <c r="D386" s="96"/>
      <c r="E386" s="87"/>
      <c r="F386" s="87"/>
      <c r="G386" s="18"/>
    </row>
    <row r="387" spans="1:7" ht="12.75">
      <c r="A387" s="164"/>
      <c r="B387" s="96"/>
      <c r="C387" s="291"/>
      <c r="D387" s="96"/>
      <c r="E387" s="87"/>
      <c r="F387" s="87"/>
      <c r="G387" s="18"/>
    </row>
    <row r="388" spans="1:7" ht="12.75">
      <c r="A388" s="164"/>
      <c r="B388" s="96"/>
      <c r="C388" s="291"/>
      <c r="D388" s="96"/>
      <c r="E388" s="87"/>
      <c r="F388" s="87"/>
      <c r="G388" s="18"/>
    </row>
    <row r="389" spans="1:7" ht="12.75">
      <c r="A389" s="164"/>
      <c r="B389" s="96"/>
      <c r="C389" s="291"/>
      <c r="D389" s="96"/>
      <c r="E389" s="87"/>
      <c r="F389" s="87"/>
      <c r="G389" s="18"/>
    </row>
    <row r="390" spans="1:7" ht="12.75">
      <c r="A390" s="164"/>
      <c r="B390" s="96"/>
      <c r="C390" s="291"/>
      <c r="D390" s="96"/>
      <c r="E390" s="87"/>
      <c r="F390" s="87"/>
      <c r="G390" s="18"/>
    </row>
    <row r="391" spans="1:7" ht="12.75">
      <c r="A391" s="164"/>
      <c r="B391" s="96"/>
      <c r="C391" s="291"/>
      <c r="D391" s="96"/>
      <c r="E391" s="87"/>
      <c r="F391" s="87"/>
      <c r="G391" s="18"/>
    </row>
    <row r="392" spans="1:7" ht="12.75">
      <c r="A392" s="164"/>
      <c r="B392" s="96"/>
      <c r="C392" s="291"/>
      <c r="D392" s="96"/>
      <c r="E392" s="87"/>
      <c r="F392" s="87"/>
      <c r="G392" s="18"/>
    </row>
    <row r="393" spans="1:7" ht="12.75">
      <c r="A393" s="164"/>
      <c r="B393" s="96"/>
      <c r="C393" s="291"/>
      <c r="D393" s="96"/>
      <c r="E393" s="87"/>
      <c r="F393" s="87"/>
      <c r="G393" s="18"/>
    </row>
    <row r="394" spans="1:7" ht="12.75">
      <c r="A394" s="164"/>
      <c r="B394" s="96"/>
      <c r="C394" s="291"/>
      <c r="D394" s="96"/>
      <c r="E394" s="87"/>
      <c r="F394" s="87"/>
      <c r="G394" s="18"/>
    </row>
    <row r="395" spans="1:7" ht="12.75">
      <c r="A395" s="164"/>
      <c r="B395" s="96"/>
      <c r="C395" s="291"/>
      <c r="D395" s="96"/>
      <c r="E395" s="87"/>
      <c r="F395" s="87"/>
      <c r="G395" s="18"/>
    </row>
    <row r="396" spans="1:7" ht="12.75">
      <c r="A396" s="164"/>
      <c r="B396" s="96"/>
      <c r="C396" s="291"/>
      <c r="D396" s="96"/>
      <c r="E396" s="87"/>
      <c r="F396" s="87"/>
      <c r="G396" s="18"/>
    </row>
    <row r="397" spans="1:7" ht="12.75">
      <c r="A397" s="164"/>
      <c r="B397" s="96"/>
      <c r="C397" s="291"/>
      <c r="D397" s="96"/>
      <c r="E397" s="87"/>
      <c r="F397" s="87"/>
      <c r="G397" s="18"/>
    </row>
    <row r="398" spans="1:7" ht="12.75">
      <c r="A398" s="164"/>
      <c r="B398" s="96"/>
      <c r="C398" s="291"/>
      <c r="D398" s="96"/>
      <c r="E398" s="87"/>
      <c r="F398" s="87"/>
      <c r="G398" s="18"/>
    </row>
    <row r="399" spans="1:7" ht="12.75">
      <c r="A399" s="164"/>
      <c r="B399" s="96"/>
      <c r="C399" s="291"/>
      <c r="D399" s="96"/>
      <c r="E399" s="87"/>
      <c r="F399" s="87"/>
      <c r="G399" s="18"/>
    </row>
    <row r="400" spans="1:7" ht="12.75">
      <c r="A400" s="164"/>
      <c r="B400" s="96"/>
      <c r="C400" s="291"/>
      <c r="D400" s="96"/>
      <c r="E400" s="87"/>
      <c r="F400" s="87"/>
      <c r="G400" s="18"/>
    </row>
    <row r="401" spans="1:7" ht="12.75">
      <c r="A401" s="164"/>
      <c r="B401" s="96"/>
      <c r="C401" s="291"/>
      <c r="D401" s="96"/>
      <c r="E401" s="87"/>
      <c r="F401" s="87"/>
      <c r="G401" s="18"/>
    </row>
    <row r="402" spans="1:7" ht="12.75">
      <c r="A402" s="164"/>
      <c r="B402" s="96"/>
      <c r="C402" s="291"/>
      <c r="D402" s="96"/>
      <c r="E402" s="87"/>
      <c r="F402" s="87"/>
      <c r="G402" s="18"/>
    </row>
    <row r="403" spans="1:7" ht="12.75">
      <c r="A403" s="164"/>
      <c r="B403" s="96"/>
      <c r="C403" s="291"/>
      <c r="D403" s="96"/>
      <c r="E403" s="87"/>
      <c r="F403" s="87"/>
      <c r="G403" s="18"/>
    </row>
  </sheetData>
  <sheetProtection/>
  <printOptions/>
  <pageMargins left="0.75" right="0.4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kosnac</cp:lastModifiedBy>
  <cp:lastPrinted>2012-02-28T12:24:28Z</cp:lastPrinted>
  <dcterms:created xsi:type="dcterms:W3CDTF">1997-01-24T11:07:25Z</dcterms:created>
  <dcterms:modified xsi:type="dcterms:W3CDTF">2012-02-28T12:30:39Z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