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1"/>
  </bookViews>
  <sheets>
    <sheet name="Príjmy2011-sumár" sheetId="1" r:id="rId1"/>
    <sheet name="Príjmy2011-podrobne" sheetId="2" r:id="rId2"/>
  </sheets>
  <definedNames>
    <definedName name="_xlnm.Print_Area" localSheetId="0">'Príjmy2011-sumár'!$A$1:$F$75</definedName>
  </definedNames>
  <calcPr fullCalcOnLoad="1"/>
</workbook>
</file>

<file path=xl/sharedStrings.xml><?xml version="1.0" encoding="utf-8"?>
<sst xmlns="http://schemas.openxmlformats.org/spreadsheetml/2006/main" count="279" uniqueCount="210">
  <si>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</si>
  <si>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</si>
  <si>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</si>
  <si>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</si>
  <si>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</si>
  <si>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</si>
  <si>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</si>
  <si>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</si>
  <si>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</si>
  <si>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</si>
  <si>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</si>
  <si>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</si>
  <si>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</si>
  <si>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</si>
  <si>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</si>
  <si>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</si>
  <si>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 xml:space="preserve"> - za užívanie verejného priestranstva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</si>
  <si>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</si>
  <si>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</si>
  <si>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</si>
  <si>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</si>
  <si>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</si>
  <si>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</si>
  <si>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</si>
  <si>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Prevod finančných prostriedkov z peňaž. fondov  z toho :            </t>
  </si>
  <si>
    <t xml:space="preserve">Transfery zo ŠR pre základné školy  </t>
  </si>
  <si>
    <t xml:space="preserve"> - za komunálne služby - z Magistrátu hl.m. SR</t>
  </si>
  <si>
    <t>Iné nedaňové príjmy</t>
  </si>
  <si>
    <t xml:space="preserve"> - z cestného fondu</t>
  </si>
  <si>
    <t>PRÍJMY   c e l k o m    (A+B+C+D)</t>
  </si>
  <si>
    <t>MŠ a ŠKD - príspevky od rodičov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</si>
  <si>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</si>
  <si>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z predaja majetku</t>
  </si>
  <si>
    <t xml:space="preserve">P R Í J M Y  mestskej časti  bežné a kapitálové (A+B+C) </t>
  </si>
  <si>
    <t>v eurách</t>
  </si>
  <si>
    <t>Plnenie rozpočtu príjmov</t>
  </si>
  <si>
    <t>Skutočn.</t>
  </si>
  <si>
    <t>%</t>
  </si>
  <si>
    <t>pln.</t>
  </si>
  <si>
    <t>Príjmy</t>
  </si>
  <si>
    <t>Výdavky</t>
  </si>
  <si>
    <t>R o z d i e l - rozpočtový prebytok</t>
  </si>
  <si>
    <t>Rekapitulácia rozpočtu príjmov a výdavkov</t>
  </si>
  <si>
    <t>Pokuty vyrubované MP, Obvodným úradom a stavebné pokuty</t>
  </si>
  <si>
    <t>Bežný rozpočet</t>
  </si>
  <si>
    <t xml:space="preserve">R o z d i e l </t>
  </si>
  <si>
    <t>Kapitálový rozpočet</t>
  </si>
  <si>
    <t xml:space="preserve">Bežné príjmy </t>
  </si>
  <si>
    <t xml:space="preserve">Bežné výdavky </t>
  </si>
  <si>
    <t xml:space="preserve">Kapitálové príjmy </t>
  </si>
  <si>
    <t xml:space="preserve">Kapitálové výdavky </t>
  </si>
  <si>
    <t>Finančné operácie</t>
  </si>
  <si>
    <t>R o z d i e l  - rozpočtová strata</t>
  </si>
  <si>
    <t>Upravený R</t>
  </si>
  <si>
    <t>k 31.12. 2011</t>
  </si>
  <si>
    <t xml:space="preserve"> 1.- 12. 2011</t>
  </si>
  <si>
    <t xml:space="preserve"> - a majetkovej účasti</t>
  </si>
  <si>
    <t xml:space="preserve"> - sponzorské dary</t>
  </si>
  <si>
    <t xml:space="preserve">Tuzemské granty a transfery </t>
  </si>
  <si>
    <r>
      <t xml:space="preserve"> - transfery zo ŠR (</t>
    </r>
    <r>
      <rPr>
        <sz val="9"/>
        <rFont val="Arial CE"/>
        <family val="0"/>
      </rPr>
      <t xml:space="preserve"> na sčítanie ľudu, stavebný úrad, školstvo a ŽP</t>
    </r>
  </si>
  <si>
    <t>Hospodársky výsledok k 31.12. 2011</t>
  </si>
  <si>
    <t xml:space="preserve"> Ostatné dane z minulých období</t>
  </si>
  <si>
    <t>Príloha č. 1</t>
  </si>
  <si>
    <t>Pod.</t>
  </si>
  <si>
    <t>AE</t>
  </si>
  <si>
    <t>Text</t>
  </si>
  <si>
    <t>pol.</t>
  </si>
  <si>
    <t>001</t>
  </si>
  <si>
    <t>002</t>
  </si>
  <si>
    <t>003</t>
  </si>
  <si>
    <t>133</t>
  </si>
  <si>
    <t>012</t>
  </si>
  <si>
    <t>6</t>
  </si>
  <si>
    <t>111</t>
  </si>
  <si>
    <t xml:space="preserve">  za psa</t>
  </si>
  <si>
    <t xml:space="preserve">  za zaujatie verejného priestranstva  (ZVP)  v tom :</t>
  </si>
  <si>
    <t>2</t>
  </si>
  <si>
    <t xml:space="preserve">       rozkopávky</t>
  </si>
  <si>
    <t xml:space="preserve">       parkovacie miesta</t>
  </si>
  <si>
    <t>3</t>
  </si>
  <si>
    <t xml:space="preserve">       ambulantný predaj</t>
  </si>
  <si>
    <t>4</t>
  </si>
  <si>
    <t>212</t>
  </si>
  <si>
    <t>01</t>
  </si>
  <si>
    <t>Príjmy z prenajatých pozemkov</t>
  </si>
  <si>
    <t xml:space="preserve"> - z nájomného za záhrady</t>
  </si>
  <si>
    <t>02</t>
  </si>
  <si>
    <t xml:space="preserve"> - z nájomného za pozemky</t>
  </si>
  <si>
    <t>5</t>
  </si>
  <si>
    <t xml:space="preserve">       pred podnik. objektom</t>
  </si>
  <si>
    <t>004</t>
  </si>
  <si>
    <t>Príjmy z prenajatých budov, priestorov a objektov</t>
  </si>
  <si>
    <t>Príjmy z prenajatých strojov a zariadení - TEZ</t>
  </si>
  <si>
    <t>2012</t>
  </si>
  <si>
    <t>2013</t>
  </si>
  <si>
    <t xml:space="preserve">  za nevýherné hracie prístroje</t>
  </si>
  <si>
    <t xml:space="preserve">  za predajné automaty </t>
  </si>
  <si>
    <t>Ek.</t>
  </si>
  <si>
    <t>1</t>
  </si>
  <si>
    <t xml:space="preserve"> - SBF - nájomné za obecné garáže</t>
  </si>
  <si>
    <t xml:space="preserve"> - SBF - nájomné za nebytové priestory</t>
  </si>
  <si>
    <t xml:space="preserve"> - za samostatne stojace objekty</t>
  </si>
  <si>
    <t>221</t>
  </si>
  <si>
    <t xml:space="preserve"> Ostatné administratívne poplatky</t>
  </si>
  <si>
    <t xml:space="preserve">  poplatky za overovanie a osvedčenie</t>
  </si>
  <si>
    <t xml:space="preserve">  za rybárske lístky</t>
  </si>
  <si>
    <t xml:space="preserve">  reklama</t>
  </si>
  <si>
    <t>2 1</t>
  </si>
  <si>
    <t xml:space="preserve">  rozkopávky</t>
  </si>
  <si>
    <t>5,6</t>
  </si>
  <si>
    <t xml:space="preserve">  stavebná činnosť, kataster</t>
  </si>
  <si>
    <t>223</t>
  </si>
  <si>
    <t>Poplatky a platby z predaja a služieb</t>
  </si>
  <si>
    <t xml:space="preserve">  za právne služby vrátane DÚ a OÚ, verejná súťaž</t>
  </si>
  <si>
    <t>40</t>
  </si>
  <si>
    <t xml:space="preserve">  sociálne služby - opatrovateľská služba - platby od občanov</t>
  </si>
  <si>
    <t>50</t>
  </si>
  <si>
    <t xml:space="preserve">  MŠ - za služby a energie</t>
  </si>
  <si>
    <t xml:space="preserve">  platby za energie - za samostatne stojace objekty</t>
  </si>
  <si>
    <t xml:space="preserve">  za kopírovacie práce</t>
  </si>
  <si>
    <t>242</t>
  </si>
  <si>
    <t>Úroky z bankových účtov</t>
  </si>
  <si>
    <t>292</t>
  </si>
  <si>
    <t>027</t>
  </si>
  <si>
    <t>312</t>
  </si>
  <si>
    <t>233</t>
  </si>
  <si>
    <t>Prevod z Fondu rozvoja bývania</t>
  </si>
  <si>
    <t xml:space="preserve">  príjem z inzercie v Dúbravskom spravodajcovi</t>
  </si>
  <si>
    <t>454</t>
  </si>
  <si>
    <t xml:space="preserve"> - príjmy za NP v MŠ</t>
  </si>
  <si>
    <t>Prevod z Cestného fondu</t>
  </si>
  <si>
    <t>01-16</t>
  </si>
  <si>
    <t>013</t>
  </si>
  <si>
    <t xml:space="preserve"> - SBF - prijaté preddavky za školské byty</t>
  </si>
  <si>
    <t>MŠ a ŠKD príspevky od rodičov</t>
  </si>
  <si>
    <t xml:space="preserve">KAPITÁLOVÉ PRÍJMY </t>
  </si>
  <si>
    <t>1 111</t>
  </si>
  <si>
    <t>2 111</t>
  </si>
  <si>
    <t>3 111</t>
  </si>
  <si>
    <t xml:space="preserve"> na stavebný úrad</t>
  </si>
  <si>
    <t xml:space="preserve"> na MŠ uč.pomôcky pre 6-roč.deti, stravné, výchova, vzdelávanie</t>
  </si>
  <si>
    <t xml:space="preserve"> Európsky sociálny fond</t>
  </si>
  <si>
    <t>121</t>
  </si>
  <si>
    <t>9</t>
  </si>
  <si>
    <t xml:space="preserve"> za zber a zneškodnenie odpadov</t>
  </si>
  <si>
    <t>21</t>
  </si>
  <si>
    <t>Daň za špecifické služby  z toho :</t>
  </si>
  <si>
    <t>03-16</t>
  </si>
  <si>
    <t>Daň z bytov a NP</t>
  </si>
  <si>
    <t>Daň z pozemkov</t>
  </si>
  <si>
    <t xml:space="preserve">       kultúrna a zábavná činnosť, cirkus, kolotoče</t>
  </si>
  <si>
    <t xml:space="preserve"> - KS - príjmy z nájomného, krátkodobé prenájmy</t>
  </si>
  <si>
    <t xml:space="preserve"> - príjmy z prenájmu kontajnerov</t>
  </si>
  <si>
    <t>431</t>
  </si>
  <si>
    <t>SBF - poplatky z omeškania</t>
  </si>
  <si>
    <t>DAŇOVÉ PRÍJMY</t>
  </si>
  <si>
    <t>NEDAŇOVÉ PRÍJMY</t>
  </si>
  <si>
    <t xml:space="preserve"> na Školský úrad</t>
  </si>
  <si>
    <t xml:space="preserve"> - príjmy z majetkovej účastiny - BPD (Šogor, Mikšík) </t>
  </si>
  <si>
    <t>Výrub stromov</t>
  </si>
  <si>
    <t>Ostatné príjmy,  refakturácia, dobropisy</t>
  </si>
  <si>
    <t>Výnos dane z príjmov fyzických osôb poukázaný obci</t>
  </si>
  <si>
    <t>Skutočnosť</t>
  </si>
  <si>
    <t xml:space="preserve">% </t>
  </si>
  <si>
    <t xml:space="preserve">  za komunálny a drobný stavebný odpad - 10 %-tný podiel poukázaný obci</t>
  </si>
  <si>
    <t>Daň zo stavieb -  50 %-tný podiel</t>
  </si>
  <si>
    <t>7</t>
  </si>
  <si>
    <t xml:space="preserve"> - trhové stoly</t>
  </si>
  <si>
    <t>222</t>
  </si>
  <si>
    <t>Pokuty vyrubované MP, Obvod.úradom a stavebné pokuty</t>
  </si>
  <si>
    <t>311</t>
  </si>
  <si>
    <t>Sponzorské dary a granty</t>
  </si>
  <si>
    <t>13 111</t>
  </si>
  <si>
    <t xml:space="preserve"> na sčítanie obyvateľstva</t>
  </si>
  <si>
    <t>2 1161</t>
  </si>
  <si>
    <t>4 111</t>
  </si>
  <si>
    <t xml:space="preserve"> na výkon samosprávnych funkcií z MFSR</t>
  </si>
  <si>
    <t>62 111</t>
  </si>
  <si>
    <t xml:space="preserve"> na ŽP - ochrana prírody a krajiny, na ochranu pred povodňami</t>
  </si>
  <si>
    <t>rozpočtoví</t>
  </si>
  <si>
    <t>správcovia</t>
  </si>
  <si>
    <t>ekonom.oddel.</t>
  </si>
  <si>
    <t>ekonom.oddel.+ OR</t>
  </si>
  <si>
    <t>majetko-právne odd.</t>
  </si>
  <si>
    <t>oddelenie ŽP</t>
  </si>
  <si>
    <t>oddelenie rozvoja</t>
  </si>
  <si>
    <t>referát kultúry</t>
  </si>
  <si>
    <t>rôzne</t>
  </si>
  <si>
    <t>organizačné oddel.</t>
  </si>
  <si>
    <t>Uprav.R</t>
  </si>
  <si>
    <t>OR + staveb.úrad</t>
  </si>
  <si>
    <t>sociálne oddel.</t>
  </si>
  <si>
    <t>ekonom.školstva</t>
  </si>
  <si>
    <t>ekon.oddel.+OPaS</t>
  </si>
  <si>
    <t>dr.Kriško</t>
  </si>
  <si>
    <t>OPaS</t>
  </si>
  <si>
    <t xml:space="preserve"> - príjmy za NP  a za telocvične v ZŠ </t>
  </si>
  <si>
    <t xml:space="preserve"> - SBF - prijaté preddavky za obecné a nájomné byty, nedopl.z roč. vyúčt. </t>
  </si>
  <si>
    <t>006,017,019</t>
  </si>
  <si>
    <t>TUZEMSKÉ GRANTY A TRANSFERY</t>
  </si>
  <si>
    <t>FINANČNÉ OPERÁCIE  - prevody z fondov</t>
  </si>
  <si>
    <t>Prevod z Rezervného fondu MÚ</t>
  </si>
  <si>
    <t>Prevod z Rezervného fondu ZŠ</t>
  </si>
  <si>
    <t>231</t>
  </si>
  <si>
    <t xml:space="preserve"> - z predaja majetku (kotolňa ZŠ Beňovského a požiarne auto)</t>
  </si>
  <si>
    <t xml:space="preserve"> - z predaja pozemkov </t>
  </si>
  <si>
    <t>1. - 12. 11</t>
  </si>
  <si>
    <t>139</t>
  </si>
  <si>
    <t>Ostatné dane z minulých rokov</t>
  </si>
  <si>
    <t>1. - 12.11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</si>
</sst>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6" fillId="2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2" fillId="2" borderId="6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164" fontId="15" fillId="2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12" xfId="15" applyNumberFormat="1" applyFont="1" applyBorder="1" applyAlignment="1">
      <alignment/>
    </xf>
    <xf numFmtId="3" fontId="7" fillId="0" borderId="13" xfId="15" applyNumberFormat="1" applyFont="1" applyBorder="1" applyAlignment="1">
      <alignment horizontal="right"/>
    </xf>
    <xf numFmtId="3" fontId="6" fillId="2" borderId="14" xfId="15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7" fillId="0" borderId="17" xfId="15" applyNumberFormat="1" applyFont="1" applyBorder="1" applyAlignment="1">
      <alignment horizontal="right"/>
    </xf>
    <xf numFmtId="3" fontId="6" fillId="2" borderId="15" xfId="15" applyNumberFormat="1" applyFont="1" applyFill="1" applyBorder="1" applyAlignment="1">
      <alignment/>
    </xf>
    <xf numFmtId="3" fontId="7" fillId="0" borderId="16" xfId="15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3" fontId="6" fillId="2" borderId="21" xfId="15" applyNumberFormat="1" applyFont="1" applyFill="1" applyBorder="1" applyAlignment="1">
      <alignment/>
    </xf>
    <xf numFmtId="3" fontId="6" fillId="2" borderId="22" xfId="15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3" fontId="6" fillId="2" borderId="24" xfId="15" applyNumberFormat="1" applyFont="1" applyFill="1" applyBorder="1" applyAlignment="1">
      <alignment/>
    </xf>
    <xf numFmtId="0" fontId="7" fillId="2" borderId="22" xfId="0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4" fillId="0" borderId="25" xfId="0" applyFont="1" applyFill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164" fontId="15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15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49" fontId="7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B13" sqref="B13"/>
    </sheetView>
  </sheetViews>
  <sheetFormatPr defaultColWidth="9.00390625" defaultRowHeight="12.75"/>
  <cols>
    <col min="1" max="1" width="3.625" style="0" customWidth="1"/>
    <col min="2" max="2" width="82.375" style="0" customWidth="1"/>
    <col min="3" max="4" width="12.25390625" style="55" customWidth="1"/>
    <col min="5" max="5" width="11.625" style="1" customWidth="1"/>
    <col min="6" max="6" width="6.00390625" style="1" customWidth="1"/>
    <col min="7" max="7" width="12.125" style="2" customWidth="1"/>
  </cols>
  <sheetData>
    <row r="1" ht="15">
      <c r="F1" s="120" t="s">
        <v>62</v>
      </c>
    </row>
    <row r="2" spans="1:6" ht="16.5">
      <c r="A2" s="210" t="s">
        <v>35</v>
      </c>
      <c r="B2" s="210"/>
      <c r="C2" s="210"/>
      <c r="D2" s="210"/>
      <c r="E2" s="210"/>
      <c r="F2" s="210"/>
    </row>
    <row r="3" spans="1:6" ht="16.5">
      <c r="A3" s="210" t="s">
        <v>54</v>
      </c>
      <c r="B3" s="210"/>
      <c r="C3" s="210"/>
      <c r="D3" s="210"/>
      <c r="E3" s="210"/>
      <c r="F3" s="210"/>
    </row>
    <row r="4" ht="14.25">
      <c r="A4" s="30"/>
    </row>
    <row r="5" ht="12.75">
      <c r="F5" s="41" t="s">
        <v>34</v>
      </c>
    </row>
    <row r="6" spans="1:6" s="8" customFormat="1" ht="15">
      <c r="A6" s="13"/>
      <c r="B6" s="14" t="s">
        <v>0</v>
      </c>
      <c r="C6" s="47" t="s">
        <v>9</v>
      </c>
      <c r="D6" s="47" t="s">
        <v>53</v>
      </c>
      <c r="E6" s="47" t="s">
        <v>36</v>
      </c>
      <c r="F6" s="62" t="s">
        <v>37</v>
      </c>
    </row>
    <row r="7" spans="1:6" s="8" customFormat="1" ht="15" thickBot="1">
      <c r="A7" s="15"/>
      <c r="B7" s="9"/>
      <c r="C7" s="48">
        <v>2011</v>
      </c>
      <c r="D7" s="48">
        <v>2011</v>
      </c>
      <c r="E7" s="48" t="s">
        <v>55</v>
      </c>
      <c r="F7" s="63" t="s">
        <v>38</v>
      </c>
    </row>
    <row r="8" spans="1:6" s="8" customFormat="1" ht="16.5" thickTop="1">
      <c r="A8" s="16" t="s">
        <v>12</v>
      </c>
      <c r="B8" s="12" t="s">
        <v>4</v>
      </c>
      <c r="C8" s="49">
        <f>SUM(C11+C20+C34)</f>
        <v>5134692</v>
      </c>
      <c r="D8" s="49">
        <f>SUM(D11+D20+D34)</f>
        <v>5134692</v>
      </c>
      <c r="E8" s="49">
        <f>SUM(E11+E20+E34)</f>
        <v>5563708</v>
      </c>
      <c r="F8" s="59">
        <f>100*E8/D8</f>
        <v>108.35524311876934</v>
      </c>
    </row>
    <row r="9" spans="1:6" s="4" customFormat="1" ht="15.75">
      <c r="A9" s="22"/>
      <c r="B9" s="23"/>
      <c r="C9" s="50"/>
      <c r="D9" s="50"/>
      <c r="E9" s="50"/>
      <c r="F9" s="60"/>
    </row>
    <row r="10" spans="1:6" s="4" customFormat="1" ht="15.75">
      <c r="A10" s="22"/>
      <c r="B10" s="23"/>
      <c r="C10" s="51"/>
      <c r="D10" s="51"/>
      <c r="E10" s="51"/>
      <c r="F10" s="60"/>
    </row>
    <row r="11" spans="1:6" s="5" customFormat="1" ht="15">
      <c r="A11" s="17"/>
      <c r="B11" s="6" t="s">
        <v>1</v>
      </c>
      <c r="C11" s="34">
        <f>SUM(C13+C14)</f>
        <v>3972080</v>
      </c>
      <c r="D11" s="34">
        <f>SUM(D13+D14)</f>
        <v>3972080</v>
      </c>
      <c r="E11" s="34">
        <f>SUM(E13+E14+E19)</f>
        <v>4327370</v>
      </c>
      <c r="F11" s="59">
        <f>100*E11/D11</f>
        <v>108.94468389357716</v>
      </c>
    </row>
    <row r="12" spans="1:6" s="27" customFormat="1" ht="14.25">
      <c r="A12" s="20"/>
      <c r="B12" s="24" t="s">
        <v>14</v>
      </c>
      <c r="C12" s="32"/>
      <c r="D12" s="32"/>
      <c r="E12" s="32"/>
      <c r="F12" s="60"/>
    </row>
    <row r="13" spans="1:7" ht="15">
      <c r="A13" s="18"/>
      <c r="B13" s="10" t="s">
        <v>31</v>
      </c>
      <c r="C13" s="35">
        <v>3561016</v>
      </c>
      <c r="D13" s="35">
        <v>3561016</v>
      </c>
      <c r="E13" s="35">
        <v>3858432</v>
      </c>
      <c r="F13" s="60">
        <f>100*E13/D13</f>
        <v>108.35199841842889</v>
      </c>
      <c r="G13"/>
    </row>
    <row r="14" spans="1:7" ht="15">
      <c r="A14" s="18"/>
      <c r="B14" s="10" t="s">
        <v>13</v>
      </c>
      <c r="C14" s="35">
        <f>SUM(C15:C18)</f>
        <v>411064</v>
      </c>
      <c r="D14" s="35">
        <f>SUM(D15:D18)</f>
        <v>411064</v>
      </c>
      <c r="E14" s="35">
        <f>SUM(E15:E18)</f>
        <v>468851</v>
      </c>
      <c r="F14" s="60">
        <f aca="true" t="shared" si="0" ref="F14:F53">100*E14/D14</f>
        <v>114.05790825759493</v>
      </c>
      <c r="G14"/>
    </row>
    <row r="15" spans="1:7" ht="14.25">
      <c r="A15" s="18"/>
      <c r="B15" s="7" t="s">
        <v>6</v>
      </c>
      <c r="C15" s="33">
        <v>25500</v>
      </c>
      <c r="D15" s="33">
        <v>25500</v>
      </c>
      <c r="E15" s="33">
        <v>29261</v>
      </c>
      <c r="F15" s="60">
        <f t="shared" si="0"/>
        <v>114.74901960784314</v>
      </c>
      <c r="G15"/>
    </row>
    <row r="16" spans="1:7" ht="14.25">
      <c r="A16" s="18"/>
      <c r="B16" s="7" t="s">
        <v>15</v>
      </c>
      <c r="C16" s="33">
        <v>2364</v>
      </c>
      <c r="D16" s="33">
        <v>2364</v>
      </c>
      <c r="E16" s="33">
        <v>1342</v>
      </c>
      <c r="F16" s="60">
        <f t="shared" si="0"/>
        <v>56.76818950930626</v>
      </c>
      <c r="G16"/>
    </row>
    <row r="17" spans="1:7" ht="14.25">
      <c r="A17" s="18"/>
      <c r="B17" s="7" t="s">
        <v>16</v>
      </c>
      <c r="C17" s="33">
        <v>183200</v>
      </c>
      <c r="D17" s="33">
        <v>183200</v>
      </c>
      <c r="E17" s="33">
        <v>206562</v>
      </c>
      <c r="F17" s="60">
        <f t="shared" si="0"/>
        <v>112.75218340611353</v>
      </c>
      <c r="G17"/>
    </row>
    <row r="18" spans="1:7" ht="14.25">
      <c r="A18" s="18"/>
      <c r="B18" s="7" t="s">
        <v>26</v>
      </c>
      <c r="C18" s="33">
        <v>200000</v>
      </c>
      <c r="D18" s="33">
        <v>200000</v>
      </c>
      <c r="E18" s="33">
        <v>231686</v>
      </c>
      <c r="F18" s="60">
        <f t="shared" si="0"/>
        <v>115.843</v>
      </c>
      <c r="G18"/>
    </row>
    <row r="19" spans="1:6" s="119" customFormat="1" ht="15">
      <c r="A19" s="117"/>
      <c r="B19" s="118" t="s">
        <v>61</v>
      </c>
      <c r="C19" s="35">
        <v>0</v>
      </c>
      <c r="D19" s="35">
        <v>0</v>
      </c>
      <c r="E19" s="35">
        <v>87</v>
      </c>
      <c r="F19" s="60">
        <v>0</v>
      </c>
    </row>
    <row r="20" spans="1:6" s="4" customFormat="1" ht="15">
      <c r="A20" s="44"/>
      <c r="B20" s="6" t="s">
        <v>2</v>
      </c>
      <c r="C20" s="34">
        <f>SUM(C22+C26+C27+C28+C29+C30+C31)</f>
        <v>1058612</v>
      </c>
      <c r="D20" s="34">
        <f>SUM(D22+D26+D27+D28+D29+D30+D31)</f>
        <v>1058612</v>
      </c>
      <c r="E20" s="34">
        <f>SUM(E22+E26+E27+E28+E29+E30+E31)</f>
        <v>1091002</v>
      </c>
      <c r="F20" s="59">
        <f t="shared" si="0"/>
        <v>103.0596668089914</v>
      </c>
    </row>
    <row r="21" spans="1:6" s="5" customFormat="1" ht="15">
      <c r="A21" s="26"/>
      <c r="B21" s="24" t="s">
        <v>14</v>
      </c>
      <c r="C21" s="40"/>
      <c r="D21" s="40"/>
      <c r="E21" s="40"/>
      <c r="F21" s="60"/>
    </row>
    <row r="22" spans="1:7" ht="15">
      <c r="A22" s="18"/>
      <c r="B22" s="10" t="s">
        <v>3</v>
      </c>
      <c r="C22" s="35">
        <f>SUM(C23:C25)</f>
        <v>722222</v>
      </c>
      <c r="D22" s="35">
        <f>SUM(D23:D25)</f>
        <v>722222</v>
      </c>
      <c r="E22" s="35">
        <f>SUM(E23:E25)</f>
        <v>701240</v>
      </c>
      <c r="F22" s="60">
        <f t="shared" si="0"/>
        <v>97.09479910609203</v>
      </c>
      <c r="G22"/>
    </row>
    <row r="23" spans="1:7" ht="14.25">
      <c r="A23" s="18"/>
      <c r="B23" s="7" t="s">
        <v>11</v>
      </c>
      <c r="C23" s="33">
        <v>66700</v>
      </c>
      <c r="D23" s="33">
        <v>66700</v>
      </c>
      <c r="E23" s="33">
        <v>58488</v>
      </c>
      <c r="F23" s="60">
        <f t="shared" si="0"/>
        <v>87.68815592203899</v>
      </c>
      <c r="G23"/>
    </row>
    <row r="24" spans="1:7" ht="14.25">
      <c r="A24" s="18"/>
      <c r="B24" s="7" t="s">
        <v>20</v>
      </c>
      <c r="C24" s="33">
        <v>555940</v>
      </c>
      <c r="D24" s="33">
        <v>555940</v>
      </c>
      <c r="E24" s="33">
        <v>543170</v>
      </c>
      <c r="F24" s="60">
        <f t="shared" si="0"/>
        <v>97.70298953124438</v>
      </c>
      <c r="G24"/>
    </row>
    <row r="25" spans="1:7" ht="14.25">
      <c r="A25" s="18"/>
      <c r="B25" s="7" t="s">
        <v>21</v>
      </c>
      <c r="C25" s="33">
        <v>99582</v>
      </c>
      <c r="D25" s="33">
        <v>99582</v>
      </c>
      <c r="E25" s="33">
        <v>99582</v>
      </c>
      <c r="F25" s="60">
        <f t="shared" si="0"/>
        <v>100</v>
      </c>
      <c r="G25"/>
    </row>
    <row r="26" spans="1:7" ht="15">
      <c r="A26" s="18"/>
      <c r="B26" s="10" t="s">
        <v>10</v>
      </c>
      <c r="C26" s="35">
        <v>22000</v>
      </c>
      <c r="D26" s="35">
        <v>22000</v>
      </c>
      <c r="E26" s="35">
        <v>22057</v>
      </c>
      <c r="F26" s="60">
        <f t="shared" si="0"/>
        <v>100.25909090909092</v>
      </c>
      <c r="G26"/>
    </row>
    <row r="27" spans="1:7" ht="15">
      <c r="A27" s="18"/>
      <c r="B27" s="10" t="s">
        <v>43</v>
      </c>
      <c r="C27" s="35">
        <v>0</v>
      </c>
      <c r="D27" s="35">
        <v>0</v>
      </c>
      <c r="E27" s="35">
        <v>26872</v>
      </c>
      <c r="F27" s="60"/>
      <c r="G27"/>
    </row>
    <row r="28" spans="1:7" ht="15">
      <c r="A28" s="18"/>
      <c r="B28" s="10" t="s">
        <v>22</v>
      </c>
      <c r="C28" s="35">
        <v>75620</v>
      </c>
      <c r="D28" s="35">
        <v>75620</v>
      </c>
      <c r="E28" s="35">
        <v>71138</v>
      </c>
      <c r="F28" s="60">
        <f t="shared" si="0"/>
        <v>94.07299656175616</v>
      </c>
      <c r="G28"/>
    </row>
    <row r="29" spans="1:7" ht="15">
      <c r="A29" s="18"/>
      <c r="B29" s="10" t="s">
        <v>30</v>
      </c>
      <c r="C29" s="35">
        <v>152670</v>
      </c>
      <c r="D29" s="35">
        <v>152670</v>
      </c>
      <c r="E29" s="35">
        <v>158477</v>
      </c>
      <c r="F29" s="60">
        <f t="shared" si="0"/>
        <v>103.80362874173053</v>
      </c>
      <c r="G29"/>
    </row>
    <row r="30" spans="1:7" ht="15">
      <c r="A30" s="18"/>
      <c r="B30" s="10" t="s">
        <v>5</v>
      </c>
      <c r="C30" s="35">
        <v>4000</v>
      </c>
      <c r="D30" s="35">
        <v>4000</v>
      </c>
      <c r="E30" s="35">
        <v>900</v>
      </c>
      <c r="F30" s="60">
        <f t="shared" si="0"/>
        <v>22.5</v>
      </c>
      <c r="G30"/>
    </row>
    <row r="31" spans="1:7" ht="15">
      <c r="A31" s="18"/>
      <c r="B31" s="10" t="s">
        <v>27</v>
      </c>
      <c r="C31" s="35">
        <v>82100</v>
      </c>
      <c r="D31" s="35">
        <v>82100</v>
      </c>
      <c r="E31" s="35">
        <v>110318</v>
      </c>
      <c r="F31" s="60">
        <f t="shared" si="0"/>
        <v>134.37028014616322</v>
      </c>
      <c r="G31"/>
    </row>
    <row r="32" spans="1:7" ht="15">
      <c r="A32" s="18"/>
      <c r="B32" s="10"/>
      <c r="C32" s="35"/>
      <c r="D32" s="35"/>
      <c r="E32" s="35"/>
      <c r="F32" s="60"/>
      <c r="G32"/>
    </row>
    <row r="33" spans="1:7" ht="15">
      <c r="A33" s="18"/>
      <c r="B33" s="10"/>
      <c r="C33" s="35"/>
      <c r="D33" s="35"/>
      <c r="E33" s="35"/>
      <c r="F33" s="60"/>
      <c r="G33"/>
    </row>
    <row r="34" spans="1:6" s="11" customFormat="1" ht="15">
      <c r="A34" s="17"/>
      <c r="B34" s="6" t="s">
        <v>58</v>
      </c>
      <c r="C34" s="34">
        <f>SUM(C35:C36)</f>
        <v>104000</v>
      </c>
      <c r="D34" s="34">
        <f>SUM(D35:D36)</f>
        <v>104000</v>
      </c>
      <c r="E34" s="34">
        <f>SUM(E35:E36)</f>
        <v>145336</v>
      </c>
      <c r="F34" s="59">
        <f t="shared" si="0"/>
        <v>139.74615384615385</v>
      </c>
    </row>
    <row r="35" spans="1:6" s="98" customFormat="1" ht="14.25">
      <c r="A35" s="20"/>
      <c r="B35" s="24" t="s">
        <v>57</v>
      </c>
      <c r="C35" s="32">
        <v>0</v>
      </c>
      <c r="D35" s="32">
        <v>0</v>
      </c>
      <c r="E35" s="32">
        <v>4900</v>
      </c>
      <c r="F35" s="60">
        <v>0</v>
      </c>
    </row>
    <row r="36" spans="1:6" s="101" customFormat="1" ht="14.25">
      <c r="A36" s="99"/>
      <c r="B36" s="100" t="s">
        <v>59</v>
      </c>
      <c r="C36" s="33">
        <v>104000</v>
      </c>
      <c r="D36" s="33">
        <v>104000</v>
      </c>
      <c r="E36" s="33">
        <v>140436</v>
      </c>
      <c r="F36" s="60">
        <f t="shared" si="0"/>
        <v>135.0346153846154</v>
      </c>
    </row>
    <row r="37" spans="1:6" s="101" customFormat="1" ht="14.25">
      <c r="A37" s="99"/>
      <c r="B37" s="100"/>
      <c r="C37" s="33"/>
      <c r="D37" s="33"/>
      <c r="E37" s="33"/>
      <c r="F37" s="60"/>
    </row>
    <row r="38" spans="1:6" s="8" customFormat="1" ht="15">
      <c r="A38" s="44" t="s">
        <v>7</v>
      </c>
      <c r="B38" s="6" t="s">
        <v>23</v>
      </c>
      <c r="C38" s="34">
        <f>SUM(C39:C40)</f>
        <v>188600</v>
      </c>
      <c r="D38" s="34">
        <f>SUM(D39:D40)</f>
        <v>188600</v>
      </c>
      <c r="E38" s="34">
        <f>SUM(E39:E40)</f>
        <v>206116</v>
      </c>
      <c r="F38" s="59">
        <f t="shared" si="0"/>
        <v>109.28738069989396</v>
      </c>
    </row>
    <row r="39" spans="1:6" s="37" customFormat="1" ht="14.25">
      <c r="A39" s="36"/>
      <c r="B39" s="24" t="s">
        <v>32</v>
      </c>
      <c r="C39" s="32">
        <v>172000</v>
      </c>
      <c r="D39" s="32">
        <v>172000</v>
      </c>
      <c r="E39" s="32">
        <v>189518</v>
      </c>
      <c r="F39" s="60">
        <f t="shared" si="0"/>
        <v>110.18488372093023</v>
      </c>
    </row>
    <row r="40" spans="1:6" s="37" customFormat="1" ht="14.25">
      <c r="A40" s="36"/>
      <c r="B40" s="24" t="s">
        <v>56</v>
      </c>
      <c r="C40" s="32">
        <v>16600</v>
      </c>
      <c r="D40" s="32">
        <v>16600</v>
      </c>
      <c r="E40" s="32">
        <v>16598</v>
      </c>
      <c r="F40" s="60">
        <f t="shared" si="0"/>
        <v>99.98795180722891</v>
      </c>
    </row>
    <row r="41" spans="1:6" s="37" customFormat="1" ht="14.25">
      <c r="A41" s="36"/>
      <c r="B41" s="24"/>
      <c r="C41" s="32"/>
      <c r="D41" s="32"/>
      <c r="E41" s="32"/>
      <c r="F41" s="60"/>
    </row>
    <row r="42" spans="1:6" s="37" customFormat="1" ht="15">
      <c r="A42" s="42" t="s">
        <v>8</v>
      </c>
      <c r="B42" s="43" t="s">
        <v>24</v>
      </c>
      <c r="C42" s="34">
        <f>SUM(C43:C45)</f>
        <v>1419300</v>
      </c>
      <c r="D42" s="34">
        <f>SUM(D43:D45)</f>
        <v>1487544</v>
      </c>
      <c r="E42" s="34">
        <f>SUM(E43:E45)</f>
        <v>1137445</v>
      </c>
      <c r="F42" s="59">
        <f t="shared" si="0"/>
        <v>76.46462894542951</v>
      </c>
    </row>
    <row r="43" spans="1:6" s="4" customFormat="1" ht="14.25">
      <c r="A43" s="19"/>
      <c r="B43" s="7" t="s">
        <v>18</v>
      </c>
      <c r="C43" s="52">
        <v>160000</v>
      </c>
      <c r="D43" s="52">
        <v>178000</v>
      </c>
      <c r="E43" s="52">
        <v>150117</v>
      </c>
      <c r="F43" s="60">
        <f t="shared" si="0"/>
        <v>84.33539325842696</v>
      </c>
    </row>
    <row r="44" spans="1:6" s="8" customFormat="1" ht="14.25">
      <c r="A44" s="25"/>
      <c r="B44" s="7" t="s">
        <v>19</v>
      </c>
      <c r="C44" s="52">
        <v>1059300</v>
      </c>
      <c r="D44" s="52">
        <v>1109544</v>
      </c>
      <c r="E44" s="52">
        <v>801910</v>
      </c>
      <c r="F44" s="60">
        <f t="shared" si="0"/>
        <v>72.27383501690785</v>
      </c>
    </row>
    <row r="45" spans="1:6" s="8" customFormat="1" ht="14.25">
      <c r="A45" s="25"/>
      <c r="B45" s="7" t="s">
        <v>28</v>
      </c>
      <c r="C45" s="52">
        <v>200000</v>
      </c>
      <c r="D45" s="52">
        <v>200000</v>
      </c>
      <c r="E45" s="52">
        <v>185418</v>
      </c>
      <c r="F45" s="60">
        <f t="shared" si="0"/>
        <v>92.709</v>
      </c>
    </row>
    <row r="46" spans="1:6" s="8" customFormat="1" ht="14.25">
      <c r="A46" s="25"/>
      <c r="B46" s="7"/>
      <c r="C46" s="52"/>
      <c r="D46" s="52"/>
      <c r="E46" s="52"/>
      <c r="F46" s="60"/>
    </row>
    <row r="47" spans="1:6" s="8" customFormat="1" ht="15">
      <c r="A47" s="44"/>
      <c r="B47" s="6" t="s">
        <v>33</v>
      </c>
      <c r="C47" s="34">
        <f>SUM(C8+C38+C42)</f>
        <v>6742592</v>
      </c>
      <c r="D47" s="34">
        <f>SUM(D8+D38+D42)</f>
        <v>6810836</v>
      </c>
      <c r="E47" s="34">
        <f>SUM(E8+E38+E42)</f>
        <v>6907269</v>
      </c>
      <c r="F47" s="59">
        <f t="shared" si="0"/>
        <v>101.41587611271216</v>
      </c>
    </row>
    <row r="48" spans="1:6" s="4" customFormat="1" ht="15.75">
      <c r="A48" s="22"/>
      <c r="B48" s="23"/>
      <c r="C48" s="51"/>
      <c r="D48" s="51"/>
      <c r="E48" s="51"/>
      <c r="F48" s="60"/>
    </row>
    <row r="49" spans="1:6" s="4" customFormat="1" ht="15">
      <c r="A49" s="21"/>
      <c r="B49" s="3"/>
      <c r="C49" s="40"/>
      <c r="D49" s="40"/>
      <c r="E49" s="40"/>
      <c r="F49" s="60"/>
    </row>
    <row r="50" spans="1:6" s="31" customFormat="1" ht="14.25">
      <c r="A50" s="56" t="s">
        <v>17</v>
      </c>
      <c r="B50" s="57" t="s">
        <v>25</v>
      </c>
      <c r="C50" s="58">
        <v>2155656</v>
      </c>
      <c r="D50" s="58">
        <v>2117078</v>
      </c>
      <c r="E50" s="58">
        <v>2117078</v>
      </c>
      <c r="F50" s="59">
        <f t="shared" si="0"/>
        <v>100</v>
      </c>
    </row>
    <row r="51" spans="1:6" s="8" customFormat="1" ht="15">
      <c r="A51" s="21"/>
      <c r="B51" s="3"/>
      <c r="C51" s="40"/>
      <c r="D51" s="40"/>
      <c r="E51" s="40"/>
      <c r="F51" s="60"/>
    </row>
    <row r="52" spans="1:6" s="30" customFormat="1" ht="14.25">
      <c r="A52" s="28"/>
      <c r="B52" s="29"/>
      <c r="C52" s="32"/>
      <c r="D52" s="32"/>
      <c r="E52" s="32"/>
      <c r="F52" s="60"/>
    </row>
    <row r="53" spans="1:6" s="8" customFormat="1" ht="15">
      <c r="A53" s="45"/>
      <c r="B53" s="46" t="s">
        <v>29</v>
      </c>
      <c r="C53" s="53">
        <f>C47+C50+C51</f>
        <v>8898248</v>
      </c>
      <c r="D53" s="53">
        <f>D47+D50+D51</f>
        <v>8927914</v>
      </c>
      <c r="E53" s="53">
        <f>E47+E50+E51</f>
        <v>9024347</v>
      </c>
      <c r="F53" s="61">
        <f t="shared" si="0"/>
        <v>101.08012913206825</v>
      </c>
    </row>
    <row r="54" spans="1:4" s="39" customFormat="1" ht="15.75">
      <c r="A54" s="38"/>
      <c r="B54" s="38"/>
      <c r="C54" s="54"/>
      <c r="D54" s="54"/>
    </row>
    <row r="55" spans="1:4" s="39" customFormat="1" ht="15.75">
      <c r="A55" s="38" t="s">
        <v>60</v>
      </c>
      <c r="B55" s="64"/>
      <c r="C55" s="65"/>
      <c r="D55" s="65"/>
    </row>
    <row r="56" spans="1:5" s="70" customFormat="1" ht="15.75">
      <c r="A56" s="71"/>
      <c r="B56" s="38"/>
      <c r="C56" s="78"/>
      <c r="D56" s="78"/>
      <c r="E56" s="79"/>
    </row>
    <row r="57" spans="1:5" s="70" customFormat="1" ht="15">
      <c r="A57" s="207" t="s">
        <v>44</v>
      </c>
      <c r="B57" s="208"/>
      <c r="C57" s="96"/>
      <c r="D57" s="96"/>
      <c r="E57" s="79"/>
    </row>
    <row r="58" spans="1:5" s="70" customFormat="1" ht="14.25">
      <c r="A58" s="66" t="s">
        <v>47</v>
      </c>
      <c r="B58" s="97"/>
      <c r="C58" s="90"/>
      <c r="D58" s="90"/>
      <c r="E58" s="72">
        <v>5563708</v>
      </c>
    </row>
    <row r="59" spans="1:5" s="70" customFormat="1" ht="15" thickBot="1">
      <c r="A59" s="67" t="s">
        <v>48</v>
      </c>
      <c r="B59" s="83"/>
      <c r="C59" s="88"/>
      <c r="D59" s="88"/>
      <c r="E59" s="73">
        <v>4829764</v>
      </c>
    </row>
    <row r="60" spans="1:5" s="70" customFormat="1" ht="15.75" thickTop="1">
      <c r="A60" s="107" t="s">
        <v>41</v>
      </c>
      <c r="B60" s="106"/>
      <c r="C60" s="103"/>
      <c r="D60" s="103"/>
      <c r="E60" s="102">
        <v>733944</v>
      </c>
    </row>
    <row r="61" spans="1:5" s="70" customFormat="1" ht="12.75">
      <c r="A61" s="114"/>
      <c r="B61" s="75"/>
      <c r="C61" s="76"/>
      <c r="D61" s="76"/>
      <c r="E61" s="93"/>
    </row>
    <row r="62" spans="1:5" s="70" customFormat="1" ht="15">
      <c r="A62" s="209" t="s">
        <v>46</v>
      </c>
      <c r="B62" s="208"/>
      <c r="C62" s="76"/>
      <c r="D62" s="76"/>
      <c r="E62" s="93"/>
    </row>
    <row r="63" spans="1:5" s="70" customFormat="1" ht="14.25">
      <c r="A63" s="66" t="s">
        <v>49</v>
      </c>
      <c r="B63" s="82"/>
      <c r="C63" s="90"/>
      <c r="D63" s="90"/>
      <c r="E63" s="72">
        <v>206116</v>
      </c>
    </row>
    <row r="64" spans="1:5" s="70" customFormat="1" ht="15" thickBot="1">
      <c r="A64" s="67" t="s">
        <v>50</v>
      </c>
      <c r="B64" s="83"/>
      <c r="C64" s="88"/>
      <c r="D64" s="88"/>
      <c r="E64" s="73">
        <v>161758</v>
      </c>
    </row>
    <row r="65" spans="1:7" s="8" customFormat="1" ht="15.75" thickTop="1">
      <c r="A65" s="107" t="s">
        <v>52</v>
      </c>
      <c r="B65" s="108"/>
      <c r="C65" s="103"/>
      <c r="D65" s="89"/>
      <c r="E65" s="74">
        <v>44358</v>
      </c>
      <c r="F65" s="68"/>
      <c r="G65" s="69"/>
    </row>
    <row r="66" spans="1:7" s="8" customFormat="1" ht="14.25">
      <c r="A66" s="114"/>
      <c r="B66" s="75"/>
      <c r="C66" s="76"/>
      <c r="D66" s="76"/>
      <c r="E66" s="93"/>
      <c r="F66" s="68"/>
      <c r="G66" s="69"/>
    </row>
    <row r="67" spans="1:7" s="8" customFormat="1" ht="15">
      <c r="A67" s="206" t="s">
        <v>51</v>
      </c>
      <c r="B67" s="207"/>
      <c r="C67" s="77"/>
      <c r="D67" s="77"/>
      <c r="E67" s="94"/>
      <c r="F67" s="68"/>
      <c r="G67" s="69"/>
    </row>
    <row r="68" spans="1:5" ht="14.25">
      <c r="A68" s="66" t="s">
        <v>39</v>
      </c>
      <c r="B68" s="84"/>
      <c r="C68" s="90"/>
      <c r="D68" s="90"/>
      <c r="E68" s="72">
        <v>1137445</v>
      </c>
    </row>
    <row r="69" spans="1:5" ht="15" thickBot="1">
      <c r="A69" s="67" t="s">
        <v>40</v>
      </c>
      <c r="B69" s="85"/>
      <c r="C69" s="88"/>
      <c r="D69" s="88"/>
      <c r="E69" s="73">
        <v>1137445</v>
      </c>
    </row>
    <row r="70" spans="1:5" ht="15.75" thickTop="1">
      <c r="A70" s="107" t="s">
        <v>45</v>
      </c>
      <c r="B70" s="109"/>
      <c r="C70" s="103"/>
      <c r="D70" s="110"/>
      <c r="E70" s="74">
        <v>0</v>
      </c>
    </row>
    <row r="71" spans="1:5" ht="15">
      <c r="A71" s="115"/>
      <c r="B71" s="64"/>
      <c r="C71" s="65"/>
      <c r="D71" s="65"/>
      <c r="E71" s="95"/>
    </row>
    <row r="72" spans="1:5" ht="15.75">
      <c r="A72" s="116" t="s">
        <v>42</v>
      </c>
      <c r="B72" s="64"/>
      <c r="C72" s="65"/>
      <c r="D72" s="65"/>
      <c r="E72" s="95"/>
    </row>
    <row r="73" spans="1:5" ht="14.25">
      <c r="A73" s="66" t="s">
        <v>39</v>
      </c>
      <c r="B73" s="86"/>
      <c r="C73" s="91"/>
      <c r="D73" s="91"/>
      <c r="E73" s="80">
        <v>9024347</v>
      </c>
    </row>
    <row r="74" spans="1:5" ht="15" thickBot="1">
      <c r="A74" s="67" t="s">
        <v>40</v>
      </c>
      <c r="B74" s="87"/>
      <c r="C74" s="92"/>
      <c r="D74" s="92"/>
      <c r="E74" s="81">
        <v>8246045</v>
      </c>
    </row>
    <row r="75" spans="1:7" s="30" customFormat="1" ht="15.75" thickTop="1">
      <c r="A75" s="107" t="s">
        <v>41</v>
      </c>
      <c r="B75" s="111"/>
      <c r="C75" s="112"/>
      <c r="D75" s="112"/>
      <c r="E75" s="113">
        <f>SUM(E73-E74)</f>
        <v>778302</v>
      </c>
      <c r="F75" s="104"/>
      <c r="G75" s="105"/>
    </row>
  </sheetData>
  <mergeCells count="5">
    <mergeCell ref="A67:B67"/>
    <mergeCell ref="A57:B57"/>
    <mergeCell ref="A62:B62"/>
    <mergeCell ref="A2:F2"/>
    <mergeCell ref="A3:F3"/>
  </mergeCells>
  <printOptions/>
  <pageMargins left="0.7874015748031497" right="0.7874015748031497" top="0.7874015748031497" bottom="1.1811023622047245" header="0.7874015748031497" footer="0.7874015748031497"/>
  <pageSetup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B1">
      <selection activeCell="D4" sqref="D4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5.25390625" style="0" customWidth="1"/>
    <col min="4" max="4" width="72.75390625" style="0" customWidth="1"/>
    <col min="5" max="5" width="10.875" style="0" customWidth="1"/>
    <col min="6" max="6" width="11.25390625" style="0" customWidth="1"/>
    <col min="7" max="7" width="11.125" style="0" customWidth="1"/>
    <col min="8" max="8" width="7.375" style="0" customWidth="1"/>
    <col min="9" max="9" width="14.75390625" style="0" customWidth="1"/>
  </cols>
  <sheetData>
    <row r="1" spans="1:9" ht="13.5" thickTop="1">
      <c r="A1" s="121" t="s">
        <v>97</v>
      </c>
      <c r="B1" s="121" t="s">
        <v>63</v>
      </c>
      <c r="C1" s="121" t="s">
        <v>64</v>
      </c>
      <c r="D1" s="122" t="s">
        <v>65</v>
      </c>
      <c r="E1" s="123" t="s">
        <v>9</v>
      </c>
      <c r="F1" s="123" t="s">
        <v>189</v>
      </c>
      <c r="G1" s="123" t="s">
        <v>162</v>
      </c>
      <c r="H1" s="124" t="s">
        <v>163</v>
      </c>
      <c r="I1" s="125" t="s">
        <v>179</v>
      </c>
    </row>
    <row r="2" spans="1:9" ht="13.5" thickBot="1">
      <c r="A2" s="126" t="s">
        <v>66</v>
      </c>
      <c r="B2" s="126" t="s">
        <v>66</v>
      </c>
      <c r="C2" s="126"/>
      <c r="D2" s="127"/>
      <c r="E2" s="128">
        <v>2011</v>
      </c>
      <c r="F2" s="128">
        <v>2011</v>
      </c>
      <c r="G2" s="129" t="s">
        <v>206</v>
      </c>
      <c r="H2" s="130" t="s">
        <v>38</v>
      </c>
      <c r="I2" s="131" t="s">
        <v>180</v>
      </c>
    </row>
    <row r="3" spans="1:9" ht="15.75" thickTop="1">
      <c r="A3" s="132"/>
      <c r="B3" s="132"/>
      <c r="C3" s="132"/>
      <c r="D3" s="133" t="s">
        <v>155</v>
      </c>
      <c r="E3" s="134">
        <v>3972080</v>
      </c>
      <c r="F3" s="134">
        <v>3972080</v>
      </c>
      <c r="G3" s="134">
        <v>4327370</v>
      </c>
      <c r="H3" s="59">
        <v>108.94468389357716</v>
      </c>
      <c r="I3" s="135" t="s">
        <v>181</v>
      </c>
    </row>
    <row r="4" spans="1:9" ht="12.75">
      <c r="A4" s="136" t="s">
        <v>73</v>
      </c>
      <c r="B4" s="137" t="s">
        <v>69</v>
      </c>
      <c r="C4" s="138"/>
      <c r="D4" s="139" t="s">
        <v>161</v>
      </c>
      <c r="E4" s="140">
        <v>2667900</v>
      </c>
      <c r="F4" s="140">
        <v>2667900</v>
      </c>
      <c r="G4" s="140">
        <v>2485492</v>
      </c>
      <c r="H4" s="141">
        <v>93.1628621762435</v>
      </c>
      <c r="I4" s="142"/>
    </row>
    <row r="5" spans="1:9" ht="12.75">
      <c r="A5" s="136" t="s">
        <v>142</v>
      </c>
      <c r="B5" s="137" t="s">
        <v>67</v>
      </c>
      <c r="C5" s="138"/>
      <c r="D5" s="139" t="s">
        <v>149</v>
      </c>
      <c r="E5" s="140">
        <v>68000</v>
      </c>
      <c r="F5" s="140">
        <v>68000</v>
      </c>
      <c r="G5" s="140">
        <v>136810</v>
      </c>
      <c r="H5" s="141">
        <v>201.19117647058823</v>
      </c>
      <c r="I5" s="142"/>
    </row>
    <row r="6" spans="1:9" ht="12.75">
      <c r="A6" s="143"/>
      <c r="B6" s="144" t="s">
        <v>68</v>
      </c>
      <c r="C6" s="145"/>
      <c r="D6" s="146" t="s">
        <v>165</v>
      </c>
      <c r="E6" s="140">
        <v>705116</v>
      </c>
      <c r="F6" s="140">
        <v>705116</v>
      </c>
      <c r="G6" s="140">
        <v>1095790</v>
      </c>
      <c r="H6" s="141">
        <v>155.40563538481612</v>
      </c>
      <c r="I6" s="142"/>
    </row>
    <row r="7" spans="1:9" ht="12.75">
      <c r="A7" s="143"/>
      <c r="B7" s="144" t="s">
        <v>69</v>
      </c>
      <c r="C7" s="145"/>
      <c r="D7" s="146" t="s">
        <v>148</v>
      </c>
      <c r="E7" s="140">
        <v>120000</v>
      </c>
      <c r="F7" s="140">
        <v>120000</v>
      </c>
      <c r="G7" s="140">
        <v>140340</v>
      </c>
      <c r="H7" s="141">
        <v>116.95</v>
      </c>
      <c r="I7" s="142"/>
    </row>
    <row r="8" spans="1:9" ht="12.75">
      <c r="A8" s="136" t="s">
        <v>70</v>
      </c>
      <c r="B8" s="138"/>
      <c r="C8" s="138"/>
      <c r="D8" s="147" t="s">
        <v>146</v>
      </c>
      <c r="E8" s="148">
        <v>411064</v>
      </c>
      <c r="F8" s="148">
        <v>411064</v>
      </c>
      <c r="G8" s="148">
        <v>468851</v>
      </c>
      <c r="H8" s="141">
        <v>114.05790825759493</v>
      </c>
      <c r="I8" s="149"/>
    </row>
    <row r="9" spans="1:9" ht="12.75">
      <c r="A9" s="138"/>
      <c r="B9" s="138" t="s">
        <v>67</v>
      </c>
      <c r="C9" s="138"/>
      <c r="D9" s="150" t="s">
        <v>74</v>
      </c>
      <c r="E9" s="151">
        <v>25500</v>
      </c>
      <c r="F9" s="151">
        <v>25500</v>
      </c>
      <c r="G9" s="151">
        <v>29261</v>
      </c>
      <c r="H9" s="141">
        <v>114.74901960784314</v>
      </c>
      <c r="I9" s="152"/>
    </row>
    <row r="10" spans="1:9" ht="12.75">
      <c r="A10" s="138"/>
      <c r="B10" s="138" t="s">
        <v>69</v>
      </c>
      <c r="C10" s="138"/>
      <c r="D10" s="150" t="s">
        <v>95</v>
      </c>
      <c r="E10" s="151">
        <v>664</v>
      </c>
      <c r="F10" s="151">
        <v>664</v>
      </c>
      <c r="G10" s="151">
        <v>332</v>
      </c>
      <c r="H10" s="141">
        <v>50</v>
      </c>
      <c r="I10" s="152"/>
    </row>
    <row r="11" spans="1:9" ht="12.75">
      <c r="A11" s="138"/>
      <c r="B11" s="138" t="s">
        <v>90</v>
      </c>
      <c r="C11" s="138"/>
      <c r="D11" s="150" t="s">
        <v>96</v>
      </c>
      <c r="E11" s="151">
        <v>1700</v>
      </c>
      <c r="F11" s="151">
        <v>1700</v>
      </c>
      <c r="G11" s="151">
        <v>1010</v>
      </c>
      <c r="H11" s="141">
        <v>59.411764705882355</v>
      </c>
      <c r="I11" s="152"/>
    </row>
    <row r="12" spans="1:9" ht="12.75">
      <c r="A12" s="138"/>
      <c r="B12" s="138" t="s">
        <v>71</v>
      </c>
      <c r="C12" s="138"/>
      <c r="D12" s="150" t="s">
        <v>75</v>
      </c>
      <c r="E12" s="153">
        <v>183200</v>
      </c>
      <c r="F12" s="153">
        <v>183200</v>
      </c>
      <c r="G12" s="153">
        <v>206562</v>
      </c>
      <c r="H12" s="141">
        <v>112.75218340611353</v>
      </c>
      <c r="I12" s="154" t="s">
        <v>182</v>
      </c>
    </row>
    <row r="13" spans="1:9" ht="12.75">
      <c r="A13" s="138"/>
      <c r="B13" s="138"/>
      <c r="C13" s="138" t="s">
        <v>76</v>
      </c>
      <c r="D13" s="150" t="s">
        <v>77</v>
      </c>
      <c r="E13" s="151">
        <v>10000</v>
      </c>
      <c r="F13" s="151">
        <v>10000</v>
      </c>
      <c r="G13" s="151">
        <v>12618</v>
      </c>
      <c r="H13" s="141">
        <v>126.18</v>
      </c>
      <c r="I13" s="152"/>
    </row>
    <row r="14" spans="1:9" ht="12.75">
      <c r="A14" s="138"/>
      <c r="B14" s="138"/>
      <c r="C14" s="138" t="s">
        <v>79</v>
      </c>
      <c r="D14" s="150" t="s">
        <v>80</v>
      </c>
      <c r="E14" s="151">
        <v>4000</v>
      </c>
      <c r="F14" s="151">
        <v>4000</v>
      </c>
      <c r="G14" s="151">
        <v>5197</v>
      </c>
      <c r="H14" s="141">
        <v>129.925</v>
      </c>
      <c r="I14" s="152"/>
    </row>
    <row r="15" spans="1:9" ht="12.75">
      <c r="A15" s="138"/>
      <c r="B15" s="138"/>
      <c r="C15" s="138" t="s">
        <v>81</v>
      </c>
      <c r="D15" s="150" t="s">
        <v>150</v>
      </c>
      <c r="E15" s="151">
        <v>1000</v>
      </c>
      <c r="F15" s="151">
        <v>1000</v>
      </c>
      <c r="G15" s="151">
        <v>0</v>
      </c>
      <c r="H15" s="141">
        <v>0</v>
      </c>
      <c r="I15" s="152"/>
    </row>
    <row r="16" spans="1:9" ht="12.75">
      <c r="A16" s="138"/>
      <c r="B16" s="138"/>
      <c r="C16" s="138" t="s">
        <v>88</v>
      </c>
      <c r="D16" s="150" t="s">
        <v>89</v>
      </c>
      <c r="E16" s="151">
        <v>3200</v>
      </c>
      <c r="F16" s="151">
        <v>3200</v>
      </c>
      <c r="G16" s="151">
        <v>4655</v>
      </c>
      <c r="H16" s="141">
        <v>145.46875</v>
      </c>
      <c r="I16" s="152"/>
    </row>
    <row r="17" spans="1:9" ht="12.75">
      <c r="A17" s="138"/>
      <c r="B17" s="138"/>
      <c r="C17" s="138" t="s">
        <v>72</v>
      </c>
      <c r="D17" s="150" t="s">
        <v>78</v>
      </c>
      <c r="E17" s="151">
        <v>165000</v>
      </c>
      <c r="F17" s="151">
        <v>165000</v>
      </c>
      <c r="G17" s="151">
        <v>184092</v>
      </c>
      <c r="H17" s="141">
        <v>111.5709090909091</v>
      </c>
      <c r="I17" s="152"/>
    </row>
    <row r="18" spans="1:9" ht="12.75">
      <c r="A18" s="145"/>
      <c r="B18" s="145" t="s">
        <v>132</v>
      </c>
      <c r="C18" s="145"/>
      <c r="D18" s="155" t="s">
        <v>164</v>
      </c>
      <c r="E18" s="151">
        <v>200000</v>
      </c>
      <c r="F18" s="151">
        <v>200000</v>
      </c>
      <c r="G18" s="151">
        <v>231686</v>
      </c>
      <c r="H18" s="141">
        <v>115.843</v>
      </c>
      <c r="I18" s="152"/>
    </row>
    <row r="19" spans="1:9" ht="12.75">
      <c r="A19" s="143" t="s">
        <v>207</v>
      </c>
      <c r="B19" s="145" t="s">
        <v>68</v>
      </c>
      <c r="C19" s="145"/>
      <c r="D19" s="156" t="s">
        <v>208</v>
      </c>
      <c r="E19" s="140">
        <v>0</v>
      </c>
      <c r="F19" s="140">
        <v>0</v>
      </c>
      <c r="G19" s="140">
        <v>87</v>
      </c>
      <c r="H19" s="141">
        <v>0</v>
      </c>
      <c r="I19" s="152"/>
    </row>
    <row r="20" spans="1:9" ht="15">
      <c r="A20" s="157"/>
      <c r="B20" s="157"/>
      <c r="C20" s="157"/>
      <c r="D20" s="6" t="s">
        <v>156</v>
      </c>
      <c r="E20" s="158">
        <v>1058612</v>
      </c>
      <c r="F20" s="158">
        <v>1058612</v>
      </c>
      <c r="G20" s="158">
        <v>1091002</v>
      </c>
      <c r="H20" s="59">
        <v>103.0596668089914</v>
      </c>
      <c r="I20" s="159"/>
    </row>
    <row r="21" spans="1:9" ht="12.75">
      <c r="A21" s="136" t="s">
        <v>82</v>
      </c>
      <c r="B21" s="136" t="s">
        <v>68</v>
      </c>
      <c r="C21" s="136"/>
      <c r="D21" s="147" t="s">
        <v>84</v>
      </c>
      <c r="E21" s="148">
        <v>66700</v>
      </c>
      <c r="F21" s="148">
        <v>66700</v>
      </c>
      <c r="G21" s="148">
        <v>58488</v>
      </c>
      <c r="H21" s="141">
        <v>87.68815592203899</v>
      </c>
      <c r="I21" s="160" t="s">
        <v>183</v>
      </c>
    </row>
    <row r="22" spans="1:9" ht="12.75">
      <c r="A22" s="138"/>
      <c r="B22" s="138"/>
      <c r="C22" s="138" t="s">
        <v>83</v>
      </c>
      <c r="D22" s="150" t="s">
        <v>85</v>
      </c>
      <c r="E22" s="151">
        <v>11700</v>
      </c>
      <c r="F22" s="151">
        <v>11700</v>
      </c>
      <c r="G22" s="151">
        <v>11590</v>
      </c>
      <c r="H22" s="141">
        <v>99.05982905982906</v>
      </c>
      <c r="I22" s="152"/>
    </row>
    <row r="23" spans="1:9" ht="12.75">
      <c r="A23" s="161"/>
      <c r="B23" s="161"/>
      <c r="C23" s="161" t="s">
        <v>86</v>
      </c>
      <c r="D23" s="162" t="s">
        <v>87</v>
      </c>
      <c r="E23" s="151">
        <v>55000</v>
      </c>
      <c r="F23" s="151">
        <v>55000</v>
      </c>
      <c r="G23" s="151">
        <v>46898</v>
      </c>
      <c r="H23" s="141">
        <v>85.2690909090909</v>
      </c>
      <c r="I23" s="152"/>
    </row>
    <row r="24" spans="1:9" ht="12.75">
      <c r="A24" s="136" t="s">
        <v>82</v>
      </c>
      <c r="B24" s="136" t="s">
        <v>69</v>
      </c>
      <c r="C24" s="136"/>
      <c r="D24" s="147" t="s">
        <v>91</v>
      </c>
      <c r="E24" s="148">
        <v>555940</v>
      </c>
      <c r="F24" s="148">
        <v>555940</v>
      </c>
      <c r="G24" s="148">
        <v>543170</v>
      </c>
      <c r="H24" s="141">
        <v>97.70298953124438</v>
      </c>
      <c r="I24" s="160" t="s">
        <v>187</v>
      </c>
    </row>
    <row r="25" spans="1:9" ht="12.75">
      <c r="A25" s="138"/>
      <c r="B25" s="138"/>
      <c r="C25" s="163" t="s">
        <v>147</v>
      </c>
      <c r="D25" s="150" t="s">
        <v>101</v>
      </c>
      <c r="E25" s="151">
        <v>73690</v>
      </c>
      <c r="F25" s="151">
        <v>73690</v>
      </c>
      <c r="G25" s="151">
        <v>69513</v>
      </c>
      <c r="H25" s="141">
        <v>94.33165965531279</v>
      </c>
      <c r="I25" s="152" t="s">
        <v>183</v>
      </c>
    </row>
    <row r="26" spans="1:9" ht="12.75">
      <c r="A26" s="138"/>
      <c r="B26" s="138"/>
      <c r="C26" s="163" t="s">
        <v>72</v>
      </c>
      <c r="D26" s="150" t="s">
        <v>152</v>
      </c>
      <c r="E26" s="151">
        <v>500</v>
      </c>
      <c r="F26" s="151">
        <v>500</v>
      </c>
      <c r="G26" s="151">
        <v>498</v>
      </c>
      <c r="H26" s="141">
        <v>99.6</v>
      </c>
      <c r="I26" s="152" t="s">
        <v>184</v>
      </c>
    </row>
    <row r="27" spans="1:9" ht="12.75">
      <c r="A27" s="138"/>
      <c r="B27" s="138"/>
      <c r="C27" s="163" t="s">
        <v>166</v>
      </c>
      <c r="D27" s="150" t="s">
        <v>167</v>
      </c>
      <c r="E27" s="151">
        <v>0</v>
      </c>
      <c r="F27" s="151">
        <v>0</v>
      </c>
      <c r="G27" s="151">
        <v>938</v>
      </c>
      <c r="H27" s="141">
        <v>0</v>
      </c>
      <c r="I27" s="152" t="s">
        <v>185</v>
      </c>
    </row>
    <row r="28" spans="1:9" ht="12.75">
      <c r="A28" s="138"/>
      <c r="B28" s="138"/>
      <c r="C28" s="163" t="s">
        <v>98</v>
      </c>
      <c r="D28" s="150" t="s">
        <v>151</v>
      </c>
      <c r="E28" s="151">
        <v>500</v>
      </c>
      <c r="F28" s="151">
        <v>500</v>
      </c>
      <c r="G28" s="151">
        <v>1982</v>
      </c>
      <c r="H28" s="141">
        <v>396.4</v>
      </c>
      <c r="I28" s="152" t="s">
        <v>186</v>
      </c>
    </row>
    <row r="29" spans="1:9" ht="12.75">
      <c r="A29" s="138"/>
      <c r="B29" s="138"/>
      <c r="C29" s="164" t="s">
        <v>93</v>
      </c>
      <c r="D29" s="150" t="s">
        <v>99</v>
      </c>
      <c r="E29" s="151">
        <v>1580</v>
      </c>
      <c r="F29" s="151">
        <v>1580</v>
      </c>
      <c r="G29" s="151">
        <v>1598</v>
      </c>
      <c r="H29" s="141">
        <v>101.13924050632912</v>
      </c>
      <c r="I29" s="152" t="s">
        <v>181</v>
      </c>
    </row>
    <row r="30" spans="1:9" ht="12.75">
      <c r="A30" s="138"/>
      <c r="B30" s="138"/>
      <c r="C30" s="164" t="s">
        <v>94</v>
      </c>
      <c r="D30" s="150" t="s">
        <v>100</v>
      </c>
      <c r="E30" s="151">
        <v>5900</v>
      </c>
      <c r="F30" s="151">
        <v>5900</v>
      </c>
      <c r="G30" s="151">
        <v>4457</v>
      </c>
      <c r="H30" s="141">
        <v>75.54237288135593</v>
      </c>
      <c r="I30" s="152" t="s">
        <v>181</v>
      </c>
    </row>
    <row r="31" spans="1:9" ht="12.75">
      <c r="A31" s="147"/>
      <c r="B31" s="165"/>
      <c r="C31" s="166">
        <v>2035</v>
      </c>
      <c r="D31" s="162" t="s">
        <v>197</v>
      </c>
      <c r="E31" s="151">
        <v>335300</v>
      </c>
      <c r="F31" s="151">
        <v>335300</v>
      </c>
      <c r="G31" s="151">
        <v>310167</v>
      </c>
      <c r="H31" s="141">
        <v>92.50432448553534</v>
      </c>
      <c r="I31" s="152" t="s">
        <v>181</v>
      </c>
    </row>
    <row r="32" spans="1:9" ht="12.75">
      <c r="A32" s="147"/>
      <c r="B32" s="165"/>
      <c r="C32" s="166">
        <v>2036</v>
      </c>
      <c r="D32" s="162" t="s">
        <v>133</v>
      </c>
      <c r="E32" s="151">
        <v>20970</v>
      </c>
      <c r="F32" s="151">
        <v>20970</v>
      </c>
      <c r="G32" s="151">
        <v>20887</v>
      </c>
      <c r="H32" s="141">
        <v>99.60419647114927</v>
      </c>
      <c r="I32" s="152" t="s">
        <v>181</v>
      </c>
    </row>
    <row r="33" spans="1:9" ht="12.75">
      <c r="A33" s="147"/>
      <c r="B33" s="165"/>
      <c r="C33" s="166">
        <v>50</v>
      </c>
      <c r="D33" s="162" t="s">
        <v>196</v>
      </c>
      <c r="E33" s="151">
        <v>105900</v>
      </c>
      <c r="F33" s="151">
        <v>105900</v>
      </c>
      <c r="G33" s="151">
        <v>110182</v>
      </c>
      <c r="H33" s="141">
        <v>104.04343720491029</v>
      </c>
      <c r="I33" s="152" t="s">
        <v>181</v>
      </c>
    </row>
    <row r="34" spans="1:9" ht="12.75">
      <c r="A34" s="147"/>
      <c r="B34" s="167"/>
      <c r="C34" s="166">
        <v>58</v>
      </c>
      <c r="D34" s="162" t="s">
        <v>129</v>
      </c>
      <c r="E34" s="151">
        <v>11600</v>
      </c>
      <c r="F34" s="151">
        <v>11600</v>
      </c>
      <c r="G34" s="151">
        <v>22948</v>
      </c>
      <c r="H34" s="141">
        <v>197.82758620689654</v>
      </c>
      <c r="I34" s="152" t="s">
        <v>181</v>
      </c>
    </row>
    <row r="35" spans="1:9" ht="12.75">
      <c r="A35" s="136" t="s">
        <v>82</v>
      </c>
      <c r="B35" s="136" t="s">
        <v>90</v>
      </c>
      <c r="C35" s="136"/>
      <c r="D35" s="147" t="s">
        <v>92</v>
      </c>
      <c r="E35" s="140">
        <v>99582</v>
      </c>
      <c r="F35" s="140">
        <v>99582</v>
      </c>
      <c r="G35" s="140">
        <v>99582</v>
      </c>
      <c r="H35" s="168">
        <v>100</v>
      </c>
      <c r="I35" s="152" t="s">
        <v>181</v>
      </c>
    </row>
    <row r="36" spans="1:9" ht="12.75">
      <c r="A36" s="136"/>
      <c r="B36" s="136"/>
      <c r="C36" s="136"/>
      <c r="D36" s="147"/>
      <c r="E36" s="140"/>
      <c r="F36" s="140"/>
      <c r="G36" s="140"/>
      <c r="H36" s="168"/>
      <c r="I36" s="152"/>
    </row>
    <row r="37" spans="1:9" ht="13.5" thickBot="1">
      <c r="A37" s="169"/>
      <c r="B37" s="169"/>
      <c r="C37" s="169"/>
      <c r="D37" s="170"/>
      <c r="E37" s="171"/>
      <c r="F37" s="171"/>
      <c r="G37" s="171"/>
      <c r="H37" s="172"/>
      <c r="I37" s="173"/>
    </row>
    <row r="38" spans="1:9" ht="13.5" thickTop="1">
      <c r="A38" s="174"/>
      <c r="B38" s="175" t="s">
        <v>63</v>
      </c>
      <c r="C38" s="176" t="s">
        <v>64</v>
      </c>
      <c r="D38" s="177" t="s">
        <v>65</v>
      </c>
      <c r="E38" s="123" t="s">
        <v>9</v>
      </c>
      <c r="F38" s="123" t="s">
        <v>189</v>
      </c>
      <c r="G38" s="123" t="s">
        <v>162</v>
      </c>
      <c r="H38" s="124" t="s">
        <v>163</v>
      </c>
      <c r="I38" s="178"/>
    </row>
    <row r="39" spans="1:9" ht="13.5" thickBot="1">
      <c r="A39" s="179"/>
      <c r="B39" s="180" t="s">
        <v>66</v>
      </c>
      <c r="C39" s="181"/>
      <c r="D39" s="182"/>
      <c r="E39" s="128">
        <v>2011</v>
      </c>
      <c r="F39" s="128">
        <v>2011</v>
      </c>
      <c r="G39" s="129" t="s">
        <v>209</v>
      </c>
      <c r="H39" s="130" t="s">
        <v>38</v>
      </c>
      <c r="I39" s="183"/>
    </row>
    <row r="40" spans="1:9" ht="13.5" thickTop="1">
      <c r="A40" s="184" t="s">
        <v>102</v>
      </c>
      <c r="B40" s="185"/>
      <c r="C40" s="185"/>
      <c r="D40" s="186" t="s">
        <v>103</v>
      </c>
      <c r="E40" s="148">
        <v>22000</v>
      </c>
      <c r="F40" s="148">
        <v>22000</v>
      </c>
      <c r="G40" s="148">
        <v>22057</v>
      </c>
      <c r="H40" s="141">
        <v>100.25909090909092</v>
      </c>
      <c r="I40" s="160" t="s">
        <v>187</v>
      </c>
    </row>
    <row r="41" spans="1:9" ht="12.75">
      <c r="A41" s="136"/>
      <c r="B41" s="143" t="s">
        <v>90</v>
      </c>
      <c r="C41" s="138"/>
      <c r="D41" s="162" t="s">
        <v>104</v>
      </c>
      <c r="E41" s="151">
        <v>7000</v>
      </c>
      <c r="F41" s="151">
        <v>7000</v>
      </c>
      <c r="G41" s="151">
        <v>6294</v>
      </c>
      <c r="H41" s="141">
        <v>89.91428571428571</v>
      </c>
      <c r="I41" s="187" t="s">
        <v>188</v>
      </c>
    </row>
    <row r="42" spans="1:9" ht="12.75">
      <c r="A42" s="136"/>
      <c r="B42" s="138"/>
      <c r="C42" s="138" t="s">
        <v>98</v>
      </c>
      <c r="D42" s="162" t="s">
        <v>105</v>
      </c>
      <c r="E42" s="151">
        <v>2000</v>
      </c>
      <c r="F42" s="151">
        <v>2000</v>
      </c>
      <c r="G42" s="151">
        <v>2977</v>
      </c>
      <c r="H42" s="141">
        <v>148.85</v>
      </c>
      <c r="I42" s="187" t="s">
        <v>184</v>
      </c>
    </row>
    <row r="43" spans="1:9" ht="12.75">
      <c r="A43" s="136"/>
      <c r="B43" s="161"/>
      <c r="C43" s="161" t="s">
        <v>76</v>
      </c>
      <c r="D43" s="162" t="s">
        <v>106</v>
      </c>
      <c r="E43" s="151">
        <v>1500</v>
      </c>
      <c r="F43" s="151">
        <v>1500</v>
      </c>
      <c r="G43" s="151">
        <v>1933</v>
      </c>
      <c r="H43" s="141">
        <v>128.86666666666667</v>
      </c>
      <c r="I43" s="187" t="s">
        <v>185</v>
      </c>
    </row>
    <row r="44" spans="1:9" ht="12.75">
      <c r="A44" s="136"/>
      <c r="B44" s="138"/>
      <c r="C44" s="188" t="s">
        <v>107</v>
      </c>
      <c r="D44" s="162" t="s">
        <v>108</v>
      </c>
      <c r="E44" s="151">
        <v>2000</v>
      </c>
      <c r="F44" s="151">
        <v>2000</v>
      </c>
      <c r="G44" s="151">
        <v>1890</v>
      </c>
      <c r="H44" s="141">
        <v>94.5</v>
      </c>
      <c r="I44" s="187" t="s">
        <v>185</v>
      </c>
    </row>
    <row r="45" spans="1:9" ht="12.75">
      <c r="A45" s="136"/>
      <c r="B45" s="161"/>
      <c r="C45" s="161" t="s">
        <v>109</v>
      </c>
      <c r="D45" s="162" t="s">
        <v>110</v>
      </c>
      <c r="E45" s="151">
        <v>9500</v>
      </c>
      <c r="F45" s="151">
        <v>9500</v>
      </c>
      <c r="G45" s="151">
        <v>8963</v>
      </c>
      <c r="H45" s="141">
        <v>94.34736842105264</v>
      </c>
      <c r="I45" s="187" t="s">
        <v>190</v>
      </c>
    </row>
    <row r="46" spans="1:9" ht="12.75">
      <c r="A46" s="143" t="s">
        <v>168</v>
      </c>
      <c r="B46" s="143" t="s">
        <v>69</v>
      </c>
      <c r="C46" s="143"/>
      <c r="D46" s="156" t="s">
        <v>169</v>
      </c>
      <c r="E46" s="140">
        <v>0</v>
      </c>
      <c r="F46" s="140">
        <v>0</v>
      </c>
      <c r="G46" s="140">
        <v>26872</v>
      </c>
      <c r="H46" s="141">
        <v>0</v>
      </c>
      <c r="I46" s="187" t="s">
        <v>187</v>
      </c>
    </row>
    <row r="47" spans="1:9" ht="12.75">
      <c r="A47" s="136" t="s">
        <v>111</v>
      </c>
      <c r="B47" s="161"/>
      <c r="C47" s="161"/>
      <c r="D47" s="147" t="s">
        <v>112</v>
      </c>
      <c r="E47" s="148">
        <v>75620</v>
      </c>
      <c r="F47" s="148">
        <v>75620</v>
      </c>
      <c r="G47" s="148">
        <v>71138</v>
      </c>
      <c r="H47" s="141">
        <v>94.07299656175616</v>
      </c>
      <c r="I47" s="160" t="s">
        <v>187</v>
      </c>
    </row>
    <row r="48" spans="1:9" ht="12.75">
      <c r="A48" s="161"/>
      <c r="B48" s="143" t="s">
        <v>67</v>
      </c>
      <c r="C48" s="161"/>
      <c r="D48" s="162" t="s">
        <v>113</v>
      </c>
      <c r="E48" s="151">
        <v>5000</v>
      </c>
      <c r="F48" s="151">
        <v>5000</v>
      </c>
      <c r="G48" s="151">
        <v>6108</v>
      </c>
      <c r="H48" s="141">
        <v>122.16</v>
      </c>
      <c r="I48" s="187" t="s">
        <v>183</v>
      </c>
    </row>
    <row r="49" spans="1:9" ht="12.75">
      <c r="A49" s="161"/>
      <c r="B49" s="161"/>
      <c r="C49" s="189" t="s">
        <v>114</v>
      </c>
      <c r="D49" s="162" t="s">
        <v>115</v>
      </c>
      <c r="E49" s="151">
        <v>29100</v>
      </c>
      <c r="F49" s="151">
        <v>29100</v>
      </c>
      <c r="G49" s="151">
        <v>34573</v>
      </c>
      <c r="H49" s="141">
        <v>118.80756013745705</v>
      </c>
      <c r="I49" s="187" t="s">
        <v>191</v>
      </c>
    </row>
    <row r="50" spans="1:9" ht="12.75">
      <c r="A50" s="161"/>
      <c r="B50" s="161"/>
      <c r="C50" s="189" t="s">
        <v>116</v>
      </c>
      <c r="D50" s="162" t="s">
        <v>117</v>
      </c>
      <c r="E50" s="151">
        <v>7200</v>
      </c>
      <c r="F50" s="151">
        <v>7200</v>
      </c>
      <c r="G50" s="151">
        <v>6759</v>
      </c>
      <c r="H50" s="141">
        <v>93.875</v>
      </c>
      <c r="I50" s="187" t="s">
        <v>192</v>
      </c>
    </row>
    <row r="51" spans="1:9" ht="12.75">
      <c r="A51" s="161"/>
      <c r="B51" s="161"/>
      <c r="C51" s="163" t="s">
        <v>131</v>
      </c>
      <c r="D51" s="162" t="s">
        <v>118</v>
      </c>
      <c r="E51" s="151">
        <v>18020</v>
      </c>
      <c r="F51" s="151">
        <v>18020</v>
      </c>
      <c r="G51" s="151">
        <v>12538</v>
      </c>
      <c r="H51" s="141">
        <v>69.57824639289679</v>
      </c>
      <c r="I51" s="187" t="s">
        <v>193</v>
      </c>
    </row>
    <row r="52" spans="1:9" ht="12.75">
      <c r="A52" s="161"/>
      <c r="B52" s="161"/>
      <c r="C52" s="189" t="s">
        <v>81</v>
      </c>
      <c r="D52" s="162" t="s">
        <v>127</v>
      </c>
      <c r="E52" s="151">
        <v>14300</v>
      </c>
      <c r="F52" s="151">
        <v>14300</v>
      </c>
      <c r="G52" s="151">
        <v>10640</v>
      </c>
      <c r="H52" s="141">
        <v>74.4055944055944</v>
      </c>
      <c r="I52" s="187" t="s">
        <v>194</v>
      </c>
    </row>
    <row r="53" spans="1:9" ht="12.75">
      <c r="A53" s="161"/>
      <c r="B53" s="161"/>
      <c r="C53" s="189" t="s">
        <v>88</v>
      </c>
      <c r="D53" s="162" t="s">
        <v>119</v>
      </c>
      <c r="E53" s="151">
        <v>1000</v>
      </c>
      <c r="F53" s="151">
        <v>1000</v>
      </c>
      <c r="G53" s="151">
        <v>491</v>
      </c>
      <c r="H53" s="141">
        <v>49.1</v>
      </c>
      <c r="I53" s="187" t="s">
        <v>195</v>
      </c>
    </row>
    <row r="54" spans="1:9" ht="12.75">
      <c r="A54" s="161"/>
      <c r="B54" s="161"/>
      <c r="C54" s="189" t="s">
        <v>143</v>
      </c>
      <c r="D54" s="162" t="s">
        <v>144</v>
      </c>
      <c r="E54" s="151">
        <v>1000</v>
      </c>
      <c r="F54" s="151">
        <v>1000</v>
      </c>
      <c r="G54" s="151">
        <v>29</v>
      </c>
      <c r="H54" s="141">
        <v>2.9</v>
      </c>
      <c r="I54" s="187" t="s">
        <v>184</v>
      </c>
    </row>
    <row r="55" spans="1:9" ht="12.75">
      <c r="A55" s="136" t="s">
        <v>111</v>
      </c>
      <c r="B55" s="143" t="s">
        <v>68</v>
      </c>
      <c r="C55" s="190"/>
      <c r="D55" s="147" t="s">
        <v>134</v>
      </c>
      <c r="E55" s="140">
        <v>152670</v>
      </c>
      <c r="F55" s="140">
        <v>152670</v>
      </c>
      <c r="G55" s="140">
        <v>158477</v>
      </c>
      <c r="H55" s="141">
        <v>103.80362874173053</v>
      </c>
      <c r="I55" s="187" t="s">
        <v>192</v>
      </c>
    </row>
    <row r="56" spans="1:9" ht="12.75">
      <c r="A56" s="136" t="s">
        <v>120</v>
      </c>
      <c r="B56" s="138"/>
      <c r="C56" s="138"/>
      <c r="D56" s="147" t="s">
        <v>121</v>
      </c>
      <c r="E56" s="140">
        <v>4000</v>
      </c>
      <c r="F56" s="140">
        <v>4000</v>
      </c>
      <c r="G56" s="140">
        <v>900</v>
      </c>
      <c r="H56" s="141">
        <v>22.5</v>
      </c>
      <c r="I56" s="187" t="s">
        <v>181</v>
      </c>
    </row>
    <row r="57" spans="1:9" ht="12.75">
      <c r="A57" s="136" t="s">
        <v>122</v>
      </c>
      <c r="B57" s="190" t="s">
        <v>123</v>
      </c>
      <c r="C57" s="191" t="s">
        <v>145</v>
      </c>
      <c r="D57" s="156" t="s">
        <v>154</v>
      </c>
      <c r="E57" s="140">
        <v>52100</v>
      </c>
      <c r="F57" s="140">
        <v>52100</v>
      </c>
      <c r="G57" s="140">
        <v>52722</v>
      </c>
      <c r="H57" s="141">
        <v>101.19385796545106</v>
      </c>
      <c r="I57" s="187" t="s">
        <v>181</v>
      </c>
    </row>
    <row r="58" spans="1:9" ht="12.75">
      <c r="A58" s="136"/>
      <c r="B58" s="192" t="s">
        <v>198</v>
      </c>
      <c r="C58" s="145"/>
      <c r="D58" s="156" t="s">
        <v>160</v>
      </c>
      <c r="E58" s="140">
        <v>25000</v>
      </c>
      <c r="F58" s="140">
        <v>25000</v>
      </c>
      <c r="G58" s="140">
        <v>51744</v>
      </c>
      <c r="H58" s="141">
        <v>206.976</v>
      </c>
      <c r="I58" s="187" t="s">
        <v>181</v>
      </c>
    </row>
    <row r="59" spans="1:9" ht="12.75">
      <c r="A59" s="136"/>
      <c r="B59" s="193" t="s">
        <v>123</v>
      </c>
      <c r="C59" s="136" t="s">
        <v>81</v>
      </c>
      <c r="D59" s="156" t="s">
        <v>159</v>
      </c>
      <c r="E59" s="140">
        <v>5000</v>
      </c>
      <c r="F59" s="140">
        <v>5000</v>
      </c>
      <c r="G59" s="140">
        <v>5852</v>
      </c>
      <c r="H59" s="141">
        <v>117.04</v>
      </c>
      <c r="I59" s="187" t="s">
        <v>184</v>
      </c>
    </row>
    <row r="60" spans="1:9" ht="15">
      <c r="A60" s="157"/>
      <c r="B60" s="157"/>
      <c r="C60" s="194"/>
      <c r="D60" s="6" t="s">
        <v>199</v>
      </c>
      <c r="E60" s="158">
        <v>104000</v>
      </c>
      <c r="F60" s="158">
        <v>104000</v>
      </c>
      <c r="G60" s="158">
        <v>145336</v>
      </c>
      <c r="H60" s="59">
        <v>139.74615384615385</v>
      </c>
      <c r="I60" s="195" t="s">
        <v>181</v>
      </c>
    </row>
    <row r="61" spans="1:9" ht="12.75">
      <c r="A61" s="136" t="s">
        <v>170</v>
      </c>
      <c r="B61" s="136"/>
      <c r="C61" s="161"/>
      <c r="D61" s="155" t="s">
        <v>171</v>
      </c>
      <c r="E61" s="153">
        <v>0</v>
      </c>
      <c r="F61" s="153">
        <v>0</v>
      </c>
      <c r="G61" s="153">
        <v>4900</v>
      </c>
      <c r="H61" s="141">
        <v>0</v>
      </c>
      <c r="I61" s="160"/>
    </row>
    <row r="62" spans="1:9" ht="12.75">
      <c r="A62" s="143" t="s">
        <v>124</v>
      </c>
      <c r="B62" s="143" t="s">
        <v>67</v>
      </c>
      <c r="C62" s="191" t="s">
        <v>136</v>
      </c>
      <c r="D62" s="155" t="s">
        <v>139</v>
      </c>
      <c r="E62" s="151">
        <v>28300</v>
      </c>
      <c r="F62" s="151">
        <v>28300</v>
      </c>
      <c r="G62" s="151">
        <v>33611</v>
      </c>
      <c r="H62" s="141">
        <v>118.76678445229682</v>
      </c>
      <c r="I62" s="187"/>
    </row>
    <row r="63" spans="1:9" ht="12.75">
      <c r="A63" s="143"/>
      <c r="B63" s="143"/>
      <c r="C63" s="196" t="s">
        <v>172</v>
      </c>
      <c r="D63" s="155" t="s">
        <v>173</v>
      </c>
      <c r="E63" s="151">
        <v>0</v>
      </c>
      <c r="F63" s="151">
        <v>0</v>
      </c>
      <c r="G63" s="151">
        <v>32607</v>
      </c>
      <c r="H63" s="141">
        <v>0</v>
      </c>
      <c r="I63" s="187"/>
    </row>
    <row r="64" spans="1:9" ht="12.75">
      <c r="A64" s="145"/>
      <c r="B64" s="145"/>
      <c r="C64" s="191" t="s">
        <v>137</v>
      </c>
      <c r="D64" s="155" t="s">
        <v>157</v>
      </c>
      <c r="E64" s="151">
        <v>23700</v>
      </c>
      <c r="F64" s="151">
        <v>23700</v>
      </c>
      <c r="G64" s="151">
        <v>24509</v>
      </c>
      <c r="H64" s="141">
        <v>103.41350210970464</v>
      </c>
      <c r="I64" s="187"/>
    </row>
    <row r="65" spans="1:9" ht="12.75">
      <c r="A65" s="145"/>
      <c r="B65" s="145"/>
      <c r="C65" s="191" t="s">
        <v>138</v>
      </c>
      <c r="D65" s="155" t="s">
        <v>140</v>
      </c>
      <c r="E65" s="151">
        <v>41000</v>
      </c>
      <c r="F65" s="151">
        <v>41000</v>
      </c>
      <c r="G65" s="151">
        <v>40742</v>
      </c>
      <c r="H65" s="141">
        <v>99.37073170731708</v>
      </c>
      <c r="I65" s="187"/>
    </row>
    <row r="66" spans="1:9" ht="12.75">
      <c r="A66" s="145"/>
      <c r="B66" s="145"/>
      <c r="C66" s="191" t="s">
        <v>175</v>
      </c>
      <c r="D66" s="155" t="s">
        <v>176</v>
      </c>
      <c r="E66" s="151">
        <v>0</v>
      </c>
      <c r="F66" s="151">
        <v>0</v>
      </c>
      <c r="G66" s="151">
        <v>2460</v>
      </c>
      <c r="H66" s="141">
        <v>0</v>
      </c>
      <c r="I66" s="187"/>
    </row>
    <row r="67" spans="1:9" ht="12.75">
      <c r="A67" s="145"/>
      <c r="B67" s="145"/>
      <c r="C67" s="196" t="s">
        <v>177</v>
      </c>
      <c r="D67" s="155" t="s">
        <v>178</v>
      </c>
      <c r="E67" s="151">
        <v>0</v>
      </c>
      <c r="F67" s="151">
        <v>0</v>
      </c>
      <c r="G67" s="151">
        <v>2969</v>
      </c>
      <c r="H67" s="141">
        <v>0</v>
      </c>
      <c r="I67" s="187"/>
    </row>
    <row r="68" spans="1:9" ht="12.75">
      <c r="A68" s="145"/>
      <c r="B68" s="145"/>
      <c r="C68" s="196" t="s">
        <v>174</v>
      </c>
      <c r="D68" s="155" t="s">
        <v>141</v>
      </c>
      <c r="E68" s="151">
        <v>11000</v>
      </c>
      <c r="F68" s="151">
        <v>11000</v>
      </c>
      <c r="G68" s="151">
        <v>3538</v>
      </c>
      <c r="H68" s="141">
        <v>32.163636363636364</v>
      </c>
      <c r="I68" s="187"/>
    </row>
    <row r="69" spans="1:9" ht="15">
      <c r="A69" s="157"/>
      <c r="B69" s="194"/>
      <c r="C69" s="194"/>
      <c r="D69" s="6" t="s">
        <v>135</v>
      </c>
      <c r="E69" s="158">
        <v>188600</v>
      </c>
      <c r="F69" s="158">
        <v>188600</v>
      </c>
      <c r="G69" s="158">
        <v>206116</v>
      </c>
      <c r="H69" s="59">
        <v>109.28738069989396</v>
      </c>
      <c r="I69" s="195" t="s">
        <v>183</v>
      </c>
    </row>
    <row r="70" spans="1:9" ht="12.75">
      <c r="A70" s="197" t="s">
        <v>203</v>
      </c>
      <c r="B70" s="198"/>
      <c r="C70" s="198"/>
      <c r="D70" s="199" t="s">
        <v>204</v>
      </c>
      <c r="E70" s="151">
        <v>100000</v>
      </c>
      <c r="F70" s="151">
        <v>100000</v>
      </c>
      <c r="G70" s="151">
        <v>133332</v>
      </c>
      <c r="H70" s="141">
        <v>133.332</v>
      </c>
      <c r="I70" s="187"/>
    </row>
    <row r="71" spans="1:9" ht="12.75">
      <c r="A71" s="197" t="s">
        <v>125</v>
      </c>
      <c r="B71" s="198" t="s">
        <v>98</v>
      </c>
      <c r="C71" s="198"/>
      <c r="D71" s="199" t="s">
        <v>205</v>
      </c>
      <c r="E71" s="151">
        <v>72000</v>
      </c>
      <c r="F71" s="151">
        <v>72000</v>
      </c>
      <c r="G71" s="151">
        <v>56186</v>
      </c>
      <c r="H71" s="141">
        <v>78.03611111111111</v>
      </c>
      <c r="I71" s="187"/>
    </row>
    <row r="72" spans="1:9" ht="12.75">
      <c r="A72" s="200" t="s">
        <v>153</v>
      </c>
      <c r="B72" s="201"/>
      <c r="C72" s="201"/>
      <c r="D72" s="199" t="s">
        <v>158</v>
      </c>
      <c r="E72" s="151">
        <v>16600</v>
      </c>
      <c r="F72" s="151">
        <v>16600</v>
      </c>
      <c r="G72" s="151">
        <v>16598</v>
      </c>
      <c r="H72" s="141">
        <v>99.98795180722891</v>
      </c>
      <c r="I72" s="187"/>
    </row>
    <row r="73" spans="1:9" ht="12.75">
      <c r="A73" s="200"/>
      <c r="B73" s="201"/>
      <c r="C73" s="201"/>
      <c r="D73" s="199"/>
      <c r="E73" s="151"/>
      <c r="F73" s="151"/>
      <c r="G73" s="151"/>
      <c r="H73" s="141"/>
      <c r="I73" s="187"/>
    </row>
    <row r="74" spans="1:9" ht="12.75">
      <c r="A74" s="200"/>
      <c r="B74" s="201"/>
      <c r="C74" s="201"/>
      <c r="D74" s="199"/>
      <c r="E74" s="151"/>
      <c r="F74" s="151"/>
      <c r="G74" s="151"/>
      <c r="H74" s="141"/>
      <c r="I74" s="187"/>
    </row>
    <row r="75" spans="1:9" ht="12.75">
      <c r="A75" s="200"/>
      <c r="B75" s="201"/>
      <c r="C75" s="201"/>
      <c r="D75" s="199"/>
      <c r="E75" s="151"/>
      <c r="F75" s="151"/>
      <c r="G75" s="151"/>
      <c r="H75" s="141"/>
      <c r="I75" s="187"/>
    </row>
    <row r="76" spans="1:9" ht="15">
      <c r="A76" s="157" t="s">
        <v>128</v>
      </c>
      <c r="B76" s="157"/>
      <c r="C76" s="157"/>
      <c r="D76" s="6" t="s">
        <v>200</v>
      </c>
      <c r="E76" s="158">
        <v>1419300</v>
      </c>
      <c r="F76" s="158">
        <v>1487544</v>
      </c>
      <c r="G76" s="158">
        <v>1137445</v>
      </c>
      <c r="H76" s="59">
        <v>76.46462894542951</v>
      </c>
      <c r="I76" s="195" t="s">
        <v>181</v>
      </c>
    </row>
    <row r="77" spans="1:9" ht="12.75">
      <c r="A77" s="202"/>
      <c r="B77" s="198" t="s">
        <v>67</v>
      </c>
      <c r="C77" s="203"/>
      <c r="D77" s="204" t="s">
        <v>201</v>
      </c>
      <c r="E77" s="151">
        <v>110000</v>
      </c>
      <c r="F77" s="151">
        <v>128000</v>
      </c>
      <c r="G77" s="151">
        <v>103422</v>
      </c>
      <c r="H77" s="141">
        <v>80.7984375</v>
      </c>
      <c r="I77" s="187"/>
    </row>
    <row r="78" spans="1:9" ht="12.75">
      <c r="A78" s="202"/>
      <c r="B78" s="198" t="s">
        <v>67</v>
      </c>
      <c r="C78" s="203" t="s">
        <v>98</v>
      </c>
      <c r="D78" s="204" t="s">
        <v>202</v>
      </c>
      <c r="E78" s="151">
        <v>50000</v>
      </c>
      <c r="F78" s="151">
        <v>50000</v>
      </c>
      <c r="G78" s="151">
        <v>46695</v>
      </c>
      <c r="H78" s="141">
        <v>93.39</v>
      </c>
      <c r="I78" s="187"/>
    </row>
    <row r="79" spans="1:9" ht="12.75">
      <c r="A79" s="202"/>
      <c r="B79" s="198" t="s">
        <v>68</v>
      </c>
      <c r="C79" s="203"/>
      <c r="D79" s="204" t="s">
        <v>126</v>
      </c>
      <c r="E79" s="151">
        <v>1059300</v>
      </c>
      <c r="F79" s="151">
        <v>1109544</v>
      </c>
      <c r="G79" s="151">
        <v>801910</v>
      </c>
      <c r="H79" s="141">
        <v>72.27383501690785</v>
      </c>
      <c r="I79" s="187"/>
    </row>
    <row r="80" spans="1:9" ht="12.75">
      <c r="A80" s="205"/>
      <c r="B80" s="145" t="s">
        <v>68</v>
      </c>
      <c r="C80" s="145" t="s">
        <v>98</v>
      </c>
      <c r="D80" s="155" t="s">
        <v>130</v>
      </c>
      <c r="E80" s="151">
        <v>200000</v>
      </c>
      <c r="F80" s="151">
        <v>200000</v>
      </c>
      <c r="G80" s="151">
        <v>185418</v>
      </c>
      <c r="H80" s="141">
        <v>92.709</v>
      </c>
      <c r="I80" s="187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3" r:id="rId1"/>
  <headerFooter alignWithMargins="0">
    <oddHeader>&amp;C&amp;"Arial CE,Tučné"&amp;11Plnenie rozpočtu príjmov k 31.12.2011&amp;R&amp;"Arial CE,Tučné"Príloha č. 1</oddHeader>
    <oddFooter>&amp;C&amp;P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2012-04-11T13:37:52Z</cp:lastPrinted>
  <dcterms:created xsi:type="dcterms:W3CDTF">1999-10-27T20:05:33Z</dcterms:created>
  <dcterms:modified xsi:type="dcterms:W3CDTF">2012-04-11T13:37:54Z</dcterms:modified>
  <cp:category/>
  <cp:version/>
  <cp:contentType/>
  <cp:contentStatus/>
</cp:coreProperties>
</file>