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35" windowHeight="6690" activeTab="0"/>
  </bookViews>
  <sheets>
    <sheet name="PríjmyR2011-sumár" sheetId="1" r:id="rId1"/>
  </sheets>
  <definedNames>
    <definedName name="_xlnm.Print_Area" localSheetId="0">'PríjmyR2011-sumár'!$A$1:$E$74</definedName>
  </definedNames>
  <calcPr fullCalcOnLoad="1"/>
</workbook>
</file>

<file path=xl/sharedStrings.xml><?xml version="1.0" encoding="utf-8"?>
<sst xmlns="http://schemas.openxmlformats.org/spreadsheetml/2006/main" count="61" uniqueCount="57">
  <si>
    <t>Ukazovateľ</t>
  </si>
  <si>
    <t>Daňové príjmy</t>
  </si>
  <si>
    <t>Nedaňové príjmy</t>
  </si>
  <si>
    <t xml:space="preserve">Príjmy z vlastníctva </t>
  </si>
  <si>
    <t>Bežné príjmy</t>
  </si>
  <si>
    <t>Úroky z bankových účtov bežných príjmov</t>
  </si>
  <si>
    <t xml:space="preserve"> - za psa</t>
  </si>
  <si>
    <t>B</t>
  </si>
  <si>
    <t>C</t>
  </si>
  <si>
    <t>Rozpočet</t>
  </si>
  <si>
    <t>Administratívne poplatky</t>
  </si>
  <si>
    <t xml:space="preserve"> v tom z prenájmu : pozemkov a záhrad</t>
  </si>
  <si>
    <t>A</t>
  </si>
  <si>
    <t>Dane za špecifické služby v tom :</t>
  </si>
  <si>
    <t>z toho :</t>
  </si>
  <si>
    <t xml:space="preserve"> - z nevýherných hracích prístrojov a predajných automatov</t>
  </si>
  <si>
    <t xml:space="preserve"> - za užívanie verejného priestranstva</t>
  </si>
  <si>
    <t>D</t>
  </si>
  <si>
    <t xml:space="preserve"> - z rezervného fondu   </t>
  </si>
  <si>
    <t xml:space="preserve"> - z fondu rozvoja bývania  </t>
  </si>
  <si>
    <t xml:space="preserve">                                budov a objektov</t>
  </si>
  <si>
    <t xml:space="preserve">                                TEZ - DALKIA a.s.</t>
  </si>
  <si>
    <t>Poplatky za služby</t>
  </si>
  <si>
    <t>Kapitálové príjmy</t>
  </si>
  <si>
    <t xml:space="preserve">Prevod finančných prostriedkov z peňaž. fondov  z toho :            </t>
  </si>
  <si>
    <t xml:space="preserve">Transfery zo ŠR pre základné školy  </t>
  </si>
  <si>
    <t xml:space="preserve"> - za komunálne služby - z Magistrátu hl.m. SR</t>
  </si>
  <si>
    <t>Iné nedaňové príjmy</t>
  </si>
  <si>
    <t xml:space="preserve"> - z cestného fondu</t>
  </si>
  <si>
    <t>PRÍJMY   c e l k o m    (A+B+C+D)</t>
  </si>
  <si>
    <t>MŠ a ŠKD - príspevky od rodičov</t>
  </si>
  <si>
    <r>
      <t xml:space="preserve">Daň z príjmov FO, </t>
    </r>
    <r>
      <rPr>
        <b/>
        <sz val="11"/>
        <rFont val="Arial CE"/>
        <family val="0"/>
      </rPr>
      <t xml:space="preserve">dane z nehnuteľ. z  Magistrátu hl.m. </t>
    </r>
  </si>
  <si>
    <t xml:space="preserve"> - z predaja majetku</t>
  </si>
  <si>
    <t xml:space="preserve">P R Í J M Y  mestskej časti  bežné a kapitálové (A+B+C) </t>
  </si>
  <si>
    <r>
      <t xml:space="preserve">Tuzemské granty a transfery </t>
    </r>
    <r>
      <rPr>
        <sz val="8"/>
        <rFont val="Arial CE"/>
        <family val="0"/>
      </rPr>
      <t>(na stav.úrad, na šk.úrad, na vých. a vzdeláv.)</t>
    </r>
  </si>
  <si>
    <t>v eurách</t>
  </si>
  <si>
    <t>Plnenie rozpočtu príjmov</t>
  </si>
  <si>
    <t>k 30.6. 2011</t>
  </si>
  <si>
    <t>Skutočn.</t>
  </si>
  <si>
    <t>%</t>
  </si>
  <si>
    <t>pln.</t>
  </si>
  <si>
    <t>Príjmy</t>
  </si>
  <si>
    <t>Výdavky</t>
  </si>
  <si>
    <t>R o z d i e l - rozpočtový prebytok</t>
  </si>
  <si>
    <t>Rekapitulácia rozpočtu príjmov a výdavkov</t>
  </si>
  <si>
    <t>Hospodársky výsledok za 1. polrok 2011</t>
  </si>
  <si>
    <t>Pokuty vyrubované MP, Obvodným úradom a stavebné pokuty</t>
  </si>
  <si>
    <t>Bežný rozpočet</t>
  </si>
  <si>
    <t xml:space="preserve">R o z d i e l </t>
  </si>
  <si>
    <t>Kapitálový rozpočet</t>
  </si>
  <si>
    <t xml:space="preserve">Bežné príjmy </t>
  </si>
  <si>
    <t xml:space="preserve">Bežné výdavky </t>
  </si>
  <si>
    <t xml:space="preserve">Kapitálové príjmy </t>
  </si>
  <si>
    <t xml:space="preserve">Kapitálové výdavky </t>
  </si>
  <si>
    <t>Finančné operácie</t>
  </si>
  <si>
    <t xml:space="preserve"> 1.- 6. 2011</t>
  </si>
  <si>
    <t>R o z d i e l  - rozpočtová strata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</si>
</sst>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_-* #,##0\ _S_k_-;\-* #,##0\ _S_k_-;_-* &quot;-&quot;??\ _S_k_-;_-@_-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6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 horizontal="right"/>
    </xf>
    <xf numFmtId="0" fontId="6" fillId="2" borderId="6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3" fontId="6" fillId="2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6" fillId="2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12" fillId="2" borderId="6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164" fontId="15" fillId="2" borderId="11" xfId="0" applyNumberFormat="1" applyFont="1" applyFill="1" applyBorder="1" applyAlignment="1">
      <alignment/>
    </xf>
    <xf numFmtId="164" fontId="15" fillId="0" borderId="11" xfId="0" applyNumberFormat="1" applyFont="1" applyFill="1" applyBorder="1" applyAlignment="1">
      <alignment/>
    </xf>
    <xf numFmtId="164" fontId="15" fillId="2" borderId="10" xfId="0" applyNumberFormat="1" applyFont="1" applyFill="1" applyBorder="1" applyAlignment="1">
      <alignment/>
    </xf>
    <xf numFmtId="3" fontId="14" fillId="0" borderId="4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11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7" fillId="0" borderId="16" xfId="0" applyFont="1" applyBorder="1" applyAlignment="1">
      <alignment/>
    </xf>
    <xf numFmtId="3" fontId="7" fillId="0" borderId="12" xfId="15" applyNumberFormat="1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3" xfId="15" applyNumberFormat="1" applyFont="1" applyBorder="1" applyAlignment="1">
      <alignment horizontal="right"/>
    </xf>
    <xf numFmtId="0" fontId="6" fillId="2" borderId="18" xfId="0" applyFont="1" applyFill="1" applyBorder="1" applyAlignment="1">
      <alignment/>
    </xf>
    <xf numFmtId="3" fontId="6" fillId="2" borderId="14" xfId="15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15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2" borderId="14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7" fillId="0" borderId="15" xfId="15" applyNumberFormat="1" applyFont="1" applyBorder="1" applyAlignment="1">
      <alignment/>
    </xf>
    <xf numFmtId="3" fontId="7" fillId="0" borderId="20" xfId="15" applyNumberFormat="1" applyFont="1" applyBorder="1" applyAlignment="1">
      <alignment horizontal="right"/>
    </xf>
    <xf numFmtId="3" fontId="6" fillId="2" borderId="15" xfId="15" applyNumberFormat="1" applyFont="1" applyFill="1" applyBorder="1" applyAlignment="1">
      <alignment/>
    </xf>
    <xf numFmtId="3" fontId="7" fillId="0" borderId="19" xfId="15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6" fillId="2" borderId="15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47">
      <selection activeCell="B65" sqref="B65"/>
    </sheetView>
  </sheetViews>
  <sheetFormatPr defaultColWidth="9.00390625" defaultRowHeight="12.75"/>
  <cols>
    <col min="1" max="1" width="3.625" style="0" customWidth="1"/>
    <col min="2" max="2" width="99.875" style="0" customWidth="1"/>
    <col min="3" max="3" width="12.25390625" style="58" customWidth="1"/>
    <col min="4" max="4" width="11.625" style="1" customWidth="1"/>
    <col min="5" max="5" width="6.00390625" style="1" customWidth="1"/>
    <col min="6" max="6" width="12.125" style="2" customWidth="1"/>
  </cols>
  <sheetData>
    <row r="1" spans="1:5" ht="16.5">
      <c r="A1" s="72" t="s">
        <v>36</v>
      </c>
      <c r="B1" s="72"/>
      <c r="C1" s="72"/>
      <c r="D1" s="72"/>
      <c r="E1" s="72"/>
    </row>
    <row r="2" spans="1:5" ht="16.5">
      <c r="A2" s="72" t="s">
        <v>37</v>
      </c>
      <c r="B2" s="72"/>
      <c r="C2" s="72"/>
      <c r="D2" s="72"/>
      <c r="E2" s="72"/>
    </row>
    <row r="3" spans="1:5" ht="16.5">
      <c r="A3" s="37"/>
      <c r="B3" s="37"/>
      <c r="C3" s="37"/>
      <c r="D3" s="37"/>
      <c r="E3" s="37"/>
    </row>
    <row r="4" ht="14.25">
      <c r="A4" s="31"/>
    </row>
    <row r="5" ht="12.75">
      <c r="E5" s="44" t="s">
        <v>35</v>
      </c>
    </row>
    <row r="6" spans="1:5" s="8" customFormat="1" ht="15">
      <c r="A6" s="13"/>
      <c r="B6" s="14" t="s">
        <v>0</v>
      </c>
      <c r="C6" s="50" t="s">
        <v>9</v>
      </c>
      <c r="D6" s="50" t="s">
        <v>38</v>
      </c>
      <c r="E6" s="65" t="s">
        <v>39</v>
      </c>
    </row>
    <row r="7" spans="1:5" s="8" customFormat="1" ht="15" thickBot="1">
      <c r="A7" s="15"/>
      <c r="B7" s="9"/>
      <c r="C7" s="51">
        <v>2011</v>
      </c>
      <c r="D7" s="51" t="s">
        <v>55</v>
      </c>
      <c r="E7" s="66" t="s">
        <v>40</v>
      </c>
    </row>
    <row r="8" spans="1:5" s="8" customFormat="1" ht="16.5" thickTop="1">
      <c r="A8" s="16" t="s">
        <v>12</v>
      </c>
      <c r="B8" s="12" t="s">
        <v>4</v>
      </c>
      <c r="C8" s="52">
        <f>SUM(C11+C20+C34)</f>
        <v>5134692</v>
      </c>
      <c r="D8" s="52">
        <f>SUM(D11+D20+D34)</f>
        <v>2681006</v>
      </c>
      <c r="E8" s="62">
        <f>100*D8/C8</f>
        <v>52.21356996680619</v>
      </c>
    </row>
    <row r="9" spans="1:5" s="4" customFormat="1" ht="15.75">
      <c r="A9" s="23"/>
      <c r="B9" s="24"/>
      <c r="C9" s="53"/>
      <c r="D9" s="53"/>
      <c r="E9" s="63"/>
    </row>
    <row r="10" spans="1:5" s="4" customFormat="1" ht="15.75">
      <c r="A10" s="23"/>
      <c r="B10" s="24"/>
      <c r="C10" s="54"/>
      <c r="D10" s="54"/>
      <c r="E10" s="63"/>
    </row>
    <row r="11" spans="1:5" s="5" customFormat="1" ht="15">
      <c r="A11" s="17"/>
      <c r="B11" s="6" t="s">
        <v>1</v>
      </c>
      <c r="C11" s="35">
        <f>SUM(C13+C14)</f>
        <v>3972080</v>
      </c>
      <c r="D11" s="35">
        <f>SUM(D13+D14)</f>
        <v>1997554</v>
      </c>
      <c r="E11" s="62">
        <f aca="true" t="shared" si="0" ref="E11:E52">100*D11/C11</f>
        <v>50.28987331574389</v>
      </c>
    </row>
    <row r="12" spans="1:5" s="28" customFormat="1" ht="14.25">
      <c r="A12" s="21"/>
      <c r="B12" s="25" t="s">
        <v>14</v>
      </c>
      <c r="C12" s="33"/>
      <c r="D12" s="33"/>
      <c r="E12" s="63"/>
    </row>
    <row r="13" spans="1:6" ht="15">
      <c r="A13" s="18"/>
      <c r="B13" s="10" t="s">
        <v>31</v>
      </c>
      <c r="C13" s="36">
        <v>3561016</v>
      </c>
      <c r="D13" s="36">
        <v>1739881</v>
      </c>
      <c r="E13" s="63">
        <f t="shared" si="0"/>
        <v>48.859117734938565</v>
      </c>
      <c r="F13"/>
    </row>
    <row r="14" spans="1:6" ht="15">
      <c r="A14" s="18"/>
      <c r="B14" s="10" t="s">
        <v>13</v>
      </c>
      <c r="C14" s="36">
        <f>SUM(C15:C18)</f>
        <v>411064</v>
      </c>
      <c r="D14" s="36">
        <f>SUM(D15:D18)</f>
        <v>257673</v>
      </c>
      <c r="E14" s="63">
        <f t="shared" si="0"/>
        <v>62.684399509565424</v>
      </c>
      <c r="F14"/>
    </row>
    <row r="15" spans="1:6" ht="14.25">
      <c r="A15" s="18"/>
      <c r="B15" s="7" t="s">
        <v>6</v>
      </c>
      <c r="C15" s="34">
        <v>25500</v>
      </c>
      <c r="D15" s="34">
        <v>25475</v>
      </c>
      <c r="E15" s="63">
        <f t="shared" si="0"/>
        <v>99.90196078431373</v>
      </c>
      <c r="F15"/>
    </row>
    <row r="16" spans="1:6" ht="14.25">
      <c r="A16" s="18"/>
      <c r="B16" s="7" t="s">
        <v>15</v>
      </c>
      <c r="C16" s="34">
        <v>2364</v>
      </c>
      <c r="D16" s="34">
        <v>1342</v>
      </c>
      <c r="E16" s="63">
        <f t="shared" si="0"/>
        <v>56.76818950930626</v>
      </c>
      <c r="F16"/>
    </row>
    <row r="17" spans="1:6" ht="14.25">
      <c r="A17" s="18"/>
      <c r="B17" s="7" t="s">
        <v>16</v>
      </c>
      <c r="C17" s="34">
        <v>183200</v>
      </c>
      <c r="D17" s="34">
        <v>148222</v>
      </c>
      <c r="E17" s="63">
        <f t="shared" si="0"/>
        <v>80.90720524017468</v>
      </c>
      <c r="F17"/>
    </row>
    <row r="18" spans="1:6" ht="14.25">
      <c r="A18" s="18"/>
      <c r="B18" s="7" t="s">
        <v>26</v>
      </c>
      <c r="C18" s="34">
        <v>200000</v>
      </c>
      <c r="D18" s="34">
        <v>82634</v>
      </c>
      <c r="E18" s="63">
        <f t="shared" si="0"/>
        <v>41.317</v>
      </c>
      <c r="F18"/>
    </row>
    <row r="19" spans="1:6" ht="14.25">
      <c r="A19" s="18"/>
      <c r="B19" s="7"/>
      <c r="C19" s="34"/>
      <c r="D19" s="34"/>
      <c r="E19" s="63"/>
      <c r="F19"/>
    </row>
    <row r="20" spans="1:5" s="4" customFormat="1" ht="15">
      <c r="A20" s="47"/>
      <c r="B20" s="6" t="s">
        <v>2</v>
      </c>
      <c r="C20" s="35">
        <f>SUM(C22+C26+C27+C28+C29+C30+C31)</f>
        <v>1058612</v>
      </c>
      <c r="D20" s="35">
        <f>SUM(D22+D26+D27+D28+D29+D30+D31)</f>
        <v>598743</v>
      </c>
      <c r="E20" s="62">
        <f t="shared" si="0"/>
        <v>56.559249281134164</v>
      </c>
    </row>
    <row r="21" spans="1:5" s="5" customFormat="1" ht="15">
      <c r="A21" s="27"/>
      <c r="B21" s="25" t="s">
        <v>14</v>
      </c>
      <c r="C21" s="42"/>
      <c r="D21" s="42"/>
      <c r="E21" s="63"/>
    </row>
    <row r="22" spans="1:6" ht="15">
      <c r="A22" s="18"/>
      <c r="B22" s="10" t="s">
        <v>3</v>
      </c>
      <c r="C22" s="36">
        <f>SUM(C23:C25)</f>
        <v>722222</v>
      </c>
      <c r="D22" s="36">
        <f>SUM(D23:D25)</f>
        <v>362156</v>
      </c>
      <c r="E22" s="63">
        <f t="shared" si="0"/>
        <v>50.144692352213035</v>
      </c>
      <c r="F22"/>
    </row>
    <row r="23" spans="1:6" ht="14.25">
      <c r="A23" s="18"/>
      <c r="B23" s="7" t="s">
        <v>11</v>
      </c>
      <c r="C23" s="34">
        <v>66700</v>
      </c>
      <c r="D23" s="34">
        <v>40635</v>
      </c>
      <c r="E23" s="63">
        <f t="shared" si="0"/>
        <v>60.92203898050975</v>
      </c>
      <c r="F23"/>
    </row>
    <row r="24" spans="1:6" ht="14.25">
      <c r="A24" s="18"/>
      <c r="B24" s="7" t="s">
        <v>20</v>
      </c>
      <c r="C24" s="34">
        <v>555940</v>
      </c>
      <c r="D24" s="34">
        <v>271730</v>
      </c>
      <c r="E24" s="63">
        <f t="shared" si="0"/>
        <v>48.877576716911896</v>
      </c>
      <c r="F24"/>
    </row>
    <row r="25" spans="1:6" ht="14.25">
      <c r="A25" s="18"/>
      <c r="B25" s="7" t="s">
        <v>21</v>
      </c>
      <c r="C25" s="34">
        <v>99582</v>
      </c>
      <c r="D25" s="34">
        <v>49791</v>
      </c>
      <c r="E25" s="63">
        <f t="shared" si="0"/>
        <v>50</v>
      </c>
      <c r="F25"/>
    </row>
    <row r="26" spans="1:6" ht="15">
      <c r="A26" s="18"/>
      <c r="B26" s="10" t="s">
        <v>10</v>
      </c>
      <c r="C26" s="36">
        <v>22000</v>
      </c>
      <c r="D26" s="36">
        <v>10890</v>
      </c>
      <c r="E26" s="63">
        <f t="shared" si="0"/>
        <v>49.5</v>
      </c>
      <c r="F26"/>
    </row>
    <row r="27" spans="1:6" ht="15">
      <c r="A27" s="18"/>
      <c r="B27" s="10" t="s">
        <v>22</v>
      </c>
      <c r="C27" s="36">
        <v>75620</v>
      </c>
      <c r="D27" s="36">
        <v>35688</v>
      </c>
      <c r="E27" s="63">
        <f t="shared" si="0"/>
        <v>47.19386405712775</v>
      </c>
      <c r="F27"/>
    </row>
    <row r="28" spans="1:6" ht="15">
      <c r="A28" s="18"/>
      <c r="B28" s="10" t="s">
        <v>46</v>
      </c>
      <c r="C28" s="36">
        <v>0</v>
      </c>
      <c r="D28" s="36">
        <v>13767</v>
      </c>
      <c r="E28" s="63">
        <v>0</v>
      </c>
      <c r="F28"/>
    </row>
    <row r="29" spans="1:6" ht="15">
      <c r="A29" s="18"/>
      <c r="B29" s="10" t="s">
        <v>30</v>
      </c>
      <c r="C29" s="36">
        <v>152670</v>
      </c>
      <c r="D29" s="36">
        <v>90087</v>
      </c>
      <c r="E29" s="63">
        <f t="shared" si="0"/>
        <v>59.007663588131265</v>
      </c>
      <c r="F29"/>
    </row>
    <row r="30" spans="1:6" ht="15">
      <c r="A30" s="18"/>
      <c r="B30" s="10" t="s">
        <v>5</v>
      </c>
      <c r="C30" s="36">
        <v>4000</v>
      </c>
      <c r="D30" s="36">
        <v>346</v>
      </c>
      <c r="E30" s="63">
        <f t="shared" si="0"/>
        <v>8.65</v>
      </c>
      <c r="F30"/>
    </row>
    <row r="31" spans="1:6" ht="15">
      <c r="A31" s="18"/>
      <c r="B31" s="10" t="s">
        <v>27</v>
      </c>
      <c r="C31" s="36">
        <v>82100</v>
      </c>
      <c r="D31" s="36">
        <v>85809</v>
      </c>
      <c r="E31" s="63">
        <f t="shared" si="0"/>
        <v>104.51766138855055</v>
      </c>
      <c r="F31"/>
    </row>
    <row r="32" spans="1:6" ht="15">
      <c r="A32" s="18"/>
      <c r="B32" s="10"/>
      <c r="C32" s="36"/>
      <c r="D32" s="36"/>
      <c r="E32" s="63"/>
      <c r="F32"/>
    </row>
    <row r="33" spans="1:6" ht="15">
      <c r="A33" s="18"/>
      <c r="B33" s="10"/>
      <c r="C33" s="36"/>
      <c r="D33" s="36"/>
      <c r="E33" s="63"/>
      <c r="F33"/>
    </row>
    <row r="34" spans="1:5" s="11" customFormat="1" ht="15">
      <c r="A34" s="17"/>
      <c r="B34" s="6" t="s">
        <v>34</v>
      </c>
      <c r="C34" s="35">
        <v>104000</v>
      </c>
      <c r="D34" s="35">
        <v>84709</v>
      </c>
      <c r="E34" s="62">
        <f t="shared" si="0"/>
        <v>81.45096153846154</v>
      </c>
    </row>
    <row r="35" spans="1:5" s="43" customFormat="1" ht="15">
      <c r="A35" s="27"/>
      <c r="B35" s="3"/>
      <c r="C35" s="42"/>
      <c r="D35" s="42"/>
      <c r="E35" s="63"/>
    </row>
    <row r="36" spans="1:5" s="11" customFormat="1" ht="15">
      <c r="A36" s="19"/>
      <c r="B36" s="10"/>
      <c r="C36" s="36"/>
      <c r="D36" s="36"/>
      <c r="E36" s="63"/>
    </row>
    <row r="37" spans="1:5" s="8" customFormat="1" ht="15">
      <c r="A37" s="47" t="s">
        <v>7</v>
      </c>
      <c r="B37" s="6" t="s">
        <v>23</v>
      </c>
      <c r="C37" s="35">
        <f>SUM(C38:C39)</f>
        <v>188600</v>
      </c>
      <c r="D37" s="35">
        <f>SUM(D38:D39)</f>
        <v>28066</v>
      </c>
      <c r="E37" s="62">
        <f t="shared" si="0"/>
        <v>14.881230116648993</v>
      </c>
    </row>
    <row r="38" spans="1:5" s="39" customFormat="1" ht="14.25">
      <c r="A38" s="38"/>
      <c r="B38" s="25" t="s">
        <v>32</v>
      </c>
      <c r="C38" s="33">
        <v>188600</v>
      </c>
      <c r="D38" s="33">
        <v>28066</v>
      </c>
      <c r="E38" s="63">
        <f t="shared" si="0"/>
        <v>14.881230116648993</v>
      </c>
    </row>
    <row r="39" spans="1:5" s="39" customFormat="1" ht="14.25">
      <c r="A39" s="38"/>
      <c r="B39" s="25"/>
      <c r="C39" s="33"/>
      <c r="D39" s="33"/>
      <c r="E39" s="63"/>
    </row>
    <row r="40" spans="1:5" s="39" customFormat="1" ht="14.25">
      <c r="A40" s="38"/>
      <c r="B40" s="25"/>
      <c r="C40" s="33"/>
      <c r="D40" s="33"/>
      <c r="E40" s="63"/>
    </row>
    <row r="41" spans="1:5" s="39" customFormat="1" ht="15">
      <c r="A41" s="45" t="s">
        <v>8</v>
      </c>
      <c r="B41" s="46" t="s">
        <v>24</v>
      </c>
      <c r="C41" s="35">
        <f>SUM(C42:C44)</f>
        <v>1419300</v>
      </c>
      <c r="D41" s="35">
        <f>SUM(D42:D44)</f>
        <v>589344</v>
      </c>
      <c r="E41" s="62">
        <f t="shared" si="0"/>
        <v>41.52356795603467</v>
      </c>
    </row>
    <row r="42" spans="1:5" s="4" customFormat="1" ht="14.25">
      <c r="A42" s="20"/>
      <c r="B42" s="7" t="s">
        <v>18</v>
      </c>
      <c r="C42" s="55">
        <v>160000</v>
      </c>
      <c r="D42" s="55">
        <v>35920</v>
      </c>
      <c r="E42" s="63">
        <f t="shared" si="0"/>
        <v>22.45</v>
      </c>
    </row>
    <row r="43" spans="1:5" s="8" customFormat="1" ht="14.25">
      <c r="A43" s="26"/>
      <c r="B43" s="7" t="s">
        <v>19</v>
      </c>
      <c r="C43" s="55">
        <v>1059300</v>
      </c>
      <c r="D43" s="55">
        <v>374600</v>
      </c>
      <c r="E43" s="63">
        <f t="shared" si="0"/>
        <v>35.36297554989144</v>
      </c>
    </row>
    <row r="44" spans="1:5" s="8" customFormat="1" ht="14.25">
      <c r="A44" s="26"/>
      <c r="B44" s="7" t="s">
        <v>28</v>
      </c>
      <c r="C44" s="55">
        <v>200000</v>
      </c>
      <c r="D44" s="55">
        <v>178824</v>
      </c>
      <c r="E44" s="63">
        <f t="shared" si="0"/>
        <v>89.412</v>
      </c>
    </row>
    <row r="45" spans="1:5" s="8" customFormat="1" ht="14.25">
      <c r="A45" s="26"/>
      <c r="B45" s="7"/>
      <c r="C45" s="55"/>
      <c r="D45" s="55"/>
      <c r="E45" s="63"/>
    </row>
    <row r="46" spans="1:5" s="8" customFormat="1" ht="15">
      <c r="A46" s="47"/>
      <c r="B46" s="6" t="s">
        <v>33</v>
      </c>
      <c r="C46" s="35">
        <f>SUM(C8+C37+C41)</f>
        <v>6742592</v>
      </c>
      <c r="D46" s="35">
        <f>SUM(D8+D37+D41)</f>
        <v>3298416</v>
      </c>
      <c r="E46" s="62">
        <f t="shared" si="0"/>
        <v>48.91911003958122</v>
      </c>
    </row>
    <row r="47" spans="1:5" s="4" customFormat="1" ht="15.75">
      <c r="A47" s="23"/>
      <c r="B47" s="24"/>
      <c r="C47" s="54"/>
      <c r="D47" s="54"/>
      <c r="E47" s="63"/>
    </row>
    <row r="48" spans="1:5" s="4" customFormat="1" ht="15">
      <c r="A48" s="22"/>
      <c r="B48" s="3"/>
      <c r="C48" s="42"/>
      <c r="D48" s="42"/>
      <c r="E48" s="63"/>
    </row>
    <row r="49" spans="1:5" s="32" customFormat="1" ht="14.25">
      <c r="A49" s="59" t="s">
        <v>17</v>
      </c>
      <c r="B49" s="60" t="s">
        <v>25</v>
      </c>
      <c r="C49" s="61">
        <v>2155656</v>
      </c>
      <c r="D49" s="61">
        <v>1045589</v>
      </c>
      <c r="E49" s="62">
        <f t="shared" si="0"/>
        <v>48.50444597839358</v>
      </c>
    </row>
    <row r="50" spans="1:5" s="8" customFormat="1" ht="15">
      <c r="A50" s="22"/>
      <c r="B50" s="3"/>
      <c r="C50" s="42"/>
      <c r="D50" s="42"/>
      <c r="E50" s="63"/>
    </row>
    <row r="51" spans="1:5" s="31" customFormat="1" ht="14.25">
      <c r="A51" s="29"/>
      <c r="B51" s="30"/>
      <c r="C51" s="33"/>
      <c r="D51" s="33"/>
      <c r="E51" s="63"/>
    </row>
    <row r="52" spans="1:5" s="8" customFormat="1" ht="15">
      <c r="A52" s="48"/>
      <c r="B52" s="49" t="s">
        <v>29</v>
      </c>
      <c r="C52" s="56">
        <f>C46+C49+C50</f>
        <v>8898248</v>
      </c>
      <c r="D52" s="56">
        <f>D46+D49+D50</f>
        <v>4344005</v>
      </c>
      <c r="E52" s="64">
        <f t="shared" si="0"/>
        <v>48.81865508805778</v>
      </c>
    </row>
    <row r="53" spans="1:3" s="41" customFormat="1" ht="15.75">
      <c r="A53" s="40"/>
      <c r="B53" s="40"/>
      <c r="C53" s="57"/>
    </row>
    <row r="54" spans="1:3" s="41" customFormat="1" ht="15.75">
      <c r="A54" s="40" t="s">
        <v>45</v>
      </c>
      <c r="B54" s="67"/>
      <c r="C54" s="68"/>
    </row>
    <row r="55" spans="1:4" s="75" customFormat="1" ht="15.75">
      <c r="A55" s="76"/>
      <c r="B55" s="40"/>
      <c r="C55" s="89"/>
      <c r="D55" s="90"/>
    </row>
    <row r="56" spans="1:4" s="75" customFormat="1" ht="15">
      <c r="A56" s="77" t="s">
        <v>47</v>
      </c>
      <c r="B56" s="77"/>
      <c r="C56" s="91"/>
      <c r="D56" s="90"/>
    </row>
    <row r="57" spans="1:4" s="75" customFormat="1" ht="14.25">
      <c r="A57" s="69" t="s">
        <v>50</v>
      </c>
      <c r="B57" s="95"/>
      <c r="C57" s="101"/>
      <c r="D57" s="79">
        <v>2681006</v>
      </c>
    </row>
    <row r="58" spans="1:4" s="75" customFormat="1" ht="15" thickBot="1">
      <c r="A58" s="70" t="s">
        <v>51</v>
      </c>
      <c r="B58" s="96"/>
      <c r="C58" s="102"/>
      <c r="D58" s="81">
        <v>2350907</v>
      </c>
    </row>
    <row r="59" spans="1:4" s="75" customFormat="1" ht="15.75" thickTop="1">
      <c r="A59" s="71"/>
      <c r="B59" s="82" t="s">
        <v>43</v>
      </c>
      <c r="C59" s="103"/>
      <c r="D59" s="83">
        <f>SUM(D57-D58)</f>
        <v>330099</v>
      </c>
    </row>
    <row r="60" spans="1:4" s="75" customFormat="1" ht="12.75">
      <c r="A60" s="84"/>
      <c r="B60" s="84"/>
      <c r="C60" s="85"/>
      <c r="D60" s="108"/>
    </row>
    <row r="61" spans="1:4" s="75" customFormat="1" ht="15">
      <c r="A61" s="86" t="s">
        <v>49</v>
      </c>
      <c r="B61" s="86"/>
      <c r="C61" s="85"/>
      <c r="D61" s="108"/>
    </row>
    <row r="62" spans="1:4" s="75" customFormat="1" ht="14.25">
      <c r="A62" s="78" t="s">
        <v>52</v>
      </c>
      <c r="B62" s="95"/>
      <c r="C62" s="104"/>
      <c r="D62" s="79">
        <v>28066</v>
      </c>
    </row>
    <row r="63" spans="1:4" s="75" customFormat="1" ht="15" thickBot="1">
      <c r="A63" s="80" t="s">
        <v>53</v>
      </c>
      <c r="B63" s="96"/>
      <c r="C63" s="102"/>
      <c r="D63" s="81">
        <v>52657</v>
      </c>
    </row>
    <row r="64" spans="1:6" s="8" customFormat="1" ht="15.75" thickTop="1">
      <c r="A64" s="71"/>
      <c r="B64" s="82" t="s">
        <v>56</v>
      </c>
      <c r="C64" s="103"/>
      <c r="D64" s="83">
        <f>SUM(D62-D63)</f>
        <v>-24591</v>
      </c>
      <c r="E64" s="73"/>
      <c r="F64" s="74"/>
    </row>
    <row r="65" spans="1:6" s="8" customFormat="1" ht="14.25">
      <c r="A65" s="84"/>
      <c r="B65" s="84"/>
      <c r="C65" s="85"/>
      <c r="D65" s="108"/>
      <c r="E65" s="73"/>
      <c r="F65" s="74"/>
    </row>
    <row r="66" spans="1:6" s="8" customFormat="1" ht="15">
      <c r="A66" s="77" t="s">
        <v>54</v>
      </c>
      <c r="B66" s="77"/>
      <c r="C66" s="87"/>
      <c r="D66" s="109"/>
      <c r="E66" s="73"/>
      <c r="F66" s="74"/>
    </row>
    <row r="67" spans="1:4" ht="14.25">
      <c r="A67" s="69" t="s">
        <v>41</v>
      </c>
      <c r="B67" s="97"/>
      <c r="C67" s="104"/>
      <c r="D67" s="79">
        <v>589344</v>
      </c>
    </row>
    <row r="68" spans="1:4" ht="15" thickBot="1">
      <c r="A68" s="70" t="s">
        <v>42</v>
      </c>
      <c r="B68" s="98"/>
      <c r="C68" s="102"/>
      <c r="D68" s="81">
        <v>589344</v>
      </c>
    </row>
    <row r="69" spans="1:4" ht="15.75" thickTop="1">
      <c r="A69" s="71"/>
      <c r="B69" s="82" t="s">
        <v>48</v>
      </c>
      <c r="C69" s="103"/>
      <c r="D69" s="83">
        <f>SUM(D67-D68)</f>
        <v>0</v>
      </c>
    </row>
    <row r="70" spans="1:4" ht="15">
      <c r="A70" s="88"/>
      <c r="B70" s="67"/>
      <c r="C70" s="68"/>
      <c r="D70" s="110"/>
    </row>
    <row r="71" spans="1:4" ht="15.75">
      <c r="A71" s="40" t="s">
        <v>44</v>
      </c>
      <c r="B71" s="67"/>
      <c r="C71" s="68"/>
      <c r="D71" s="110"/>
    </row>
    <row r="72" spans="1:4" ht="14.25">
      <c r="A72" s="69" t="s">
        <v>41</v>
      </c>
      <c r="B72" s="99"/>
      <c r="C72" s="105"/>
      <c r="D72" s="92">
        <v>4344005</v>
      </c>
    </row>
    <row r="73" spans="1:4" ht="15" thickBot="1">
      <c r="A73" s="70" t="s">
        <v>42</v>
      </c>
      <c r="B73" s="100"/>
      <c r="C73" s="106"/>
      <c r="D73" s="93">
        <v>4038497</v>
      </c>
    </row>
    <row r="74" spans="1:4" ht="15.75" thickTop="1">
      <c r="A74" s="71"/>
      <c r="B74" s="82" t="s">
        <v>43</v>
      </c>
      <c r="C74" s="107"/>
      <c r="D74" s="94">
        <f>SUM(D72-D73)</f>
        <v>305508</v>
      </c>
    </row>
  </sheetData>
  <mergeCells count="5">
    <mergeCell ref="A66:B66"/>
    <mergeCell ref="A56:B56"/>
    <mergeCell ref="A61:B61"/>
    <mergeCell ref="A1:E1"/>
    <mergeCell ref="A2:E2"/>
  </mergeCells>
  <printOptions/>
  <pageMargins left="0.7874015748031497" right="0.7874015748031497" top="1.1811023622047245" bottom="1.1811023622047245" header="0.7874015748031497" footer="0.7874015748031497"/>
  <pageSetup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FAJKUS</dc:creator>
  <cp:keywords/>
  <dc:description/>
  <cp:lastModifiedBy>Ing. Jaroslava Stroblová</cp:lastModifiedBy>
  <cp:lastPrinted>2011-07-27T11:55:12Z</cp:lastPrinted>
  <dcterms:created xsi:type="dcterms:W3CDTF">1999-10-27T20:05:33Z</dcterms:created>
  <dcterms:modified xsi:type="dcterms:W3CDTF">2011-07-27T11:56:23Z</dcterms:modified>
  <cp:category/>
  <cp:version/>
  <cp:contentType/>
  <cp:contentStatus/>
</cp:coreProperties>
</file>